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943" windowHeight="9924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<sst xmlns="http://schemas.openxmlformats.org/spreadsheetml/2006/main" count="127">
  <si>
    <t>学号</t>
  </si>
  <si>
    <t>姓名</t>
  </si>
  <si>
    <t>德育素质分（30%）</t>
  </si>
  <si>
    <t>智育素质分(60%)</t>
  </si>
  <si>
    <t>身体素质分（10%）</t>
  </si>
  <si>
    <t>个人基础素质总得分</t>
  </si>
  <si>
    <t>社会实践能力</t>
  </si>
  <si>
    <t>创业创新能力（科技竞赛）</t>
  </si>
  <si>
    <t>水平考试</t>
  </si>
  <si>
    <t>文体拓展素质</t>
  </si>
  <si>
    <t>社会工作能力（工作表现）</t>
  </si>
  <si>
    <t>总得分</t>
  </si>
  <si>
    <t>基本评定分项目</t>
  </si>
  <si>
    <t>记实加减分</t>
  </si>
  <si>
    <t>平均绩点</t>
  </si>
  <si>
    <t>得分</t>
  </si>
  <si>
    <t>体育课第一学期成绩</t>
  </si>
  <si>
    <t>体育课第二学期成绩</t>
  </si>
  <si>
    <t>平均成绩</t>
  </si>
  <si>
    <t>项目</t>
  </si>
  <si>
    <t>体育测评</t>
  </si>
  <si>
    <t>校内外文体竞赛等活动</t>
  </si>
  <si>
    <t>文体素质总得分</t>
  </si>
  <si>
    <t>上学期</t>
  </si>
  <si>
    <t>下学期</t>
  </si>
  <si>
    <t>班级等级分</t>
  </si>
  <si>
    <t>寝室纪实分</t>
  </si>
  <si>
    <t>履行责任、服务奉献记实分(上限7分）</t>
  </si>
  <si>
    <t>遵章守纪加减分</t>
  </si>
  <si>
    <t>考评等级上</t>
  </si>
  <si>
    <t>考评等级下</t>
  </si>
  <si>
    <t>日常考核基础分</t>
  </si>
  <si>
    <t>活动与卫生加减分</t>
  </si>
  <si>
    <t>体育课平均成绩</t>
  </si>
  <si>
    <t>体育课成绩得分</t>
  </si>
  <si>
    <t>早锻炼上</t>
  </si>
  <si>
    <t>早锻炼下</t>
  </si>
  <si>
    <t>早锻炼得分</t>
  </si>
  <si>
    <t>体育测评总得分</t>
  </si>
  <si>
    <t>许叶方楠</t>
  </si>
  <si>
    <t>B</t>
  </si>
  <si>
    <t>戚浩杰</t>
  </si>
  <si>
    <t>志愿者共计18h/（运动会16h；整顿共享单车2h）</t>
  </si>
  <si>
    <t>旷课一次/0.2</t>
  </si>
  <si>
    <t>俞家豪</t>
  </si>
  <si>
    <t>心理A</t>
  </si>
  <si>
    <t>陈佳林</t>
  </si>
  <si>
    <t>志愿者共计20h/（校友返校10h；2017迎新志愿者10h）</t>
  </si>
  <si>
    <t>校级优秀暑期社会实践成员/2</t>
  </si>
  <si>
    <t>21届办公技能大赛三等奖/0.5</t>
  </si>
  <si>
    <t>校友会副部A/1.0；智囊团B/1</t>
  </si>
  <si>
    <t>校友会副部B/0.5；智囊团B/1</t>
  </si>
  <si>
    <t>陈雯雅</t>
  </si>
  <si>
    <t>16/17暑假社会调研二等奖（负责人）/0.96</t>
  </si>
  <si>
    <t>20届办公技能大赛三等奖/0.5；</t>
  </si>
  <si>
    <t>六级</t>
  </si>
  <si>
    <t>青马会员风采大赛二等奖/1.2</t>
  </si>
  <si>
    <t>体育部副部A/1.0；部长A/1.5;文体A/1</t>
  </si>
  <si>
    <t>体育部副部A/1；部长A/1.5文体A/1</t>
  </si>
  <si>
    <t>梁杰</t>
  </si>
  <si>
    <t>潘律翰</t>
  </si>
  <si>
    <t>志愿者共计14h/（市中医院4h；消防宣传10h）</t>
  </si>
  <si>
    <t>27届专业学术竞赛二等奖/1；28届专业学术竞赛三等奖/0.5；20届办公技能大赛二等奖/1；全国机器人大赛寻迹赛二等奖/5 全国机器人大赛2d识别项目二等奖/5</t>
  </si>
  <si>
    <t>朱思威</t>
  </si>
  <si>
    <t>林羡超</t>
  </si>
  <si>
    <t>刘姿艺</t>
  </si>
  <si>
    <t>志愿者共计8h/（计算机团学素拓4h；运动会志愿者4h）</t>
  </si>
  <si>
    <t>校第十六届程序设计竞赛铜牌/1；27届专业学术竞赛三等奖/0.5；程序设计迎新赛铜牌/0.5</t>
  </si>
  <si>
    <t>六级/449</t>
  </si>
  <si>
    <t>原声配音二等奖/1.2</t>
  </si>
  <si>
    <t>徐钱</t>
  </si>
  <si>
    <t>校第七届服务外包创新应用大赛二等奖/1；</t>
  </si>
  <si>
    <t>生活A</t>
  </si>
  <si>
    <t>陈涛</t>
  </si>
  <si>
    <t>段玙林</t>
  </si>
  <si>
    <t>志愿者共计22.5h/（少年儿童图书馆8.5h；2017迎新志愿者8.5h；车站迎新5.5h）</t>
  </si>
  <si>
    <t>27届专业学术竞赛二等奖/1；21届办公技能大赛三等奖/0.5</t>
  </si>
  <si>
    <t>方伟宋</t>
  </si>
  <si>
    <t>郑嘉弘</t>
  </si>
  <si>
    <t>27届专业学术竞赛三等奖/0.5；28届专业学术竞赛一等奖/2；21届办公技能大赛二等奖/1；</t>
  </si>
  <si>
    <t>干事A/0.6</t>
  </si>
  <si>
    <t>蒋安冬</t>
  </si>
  <si>
    <t>20届办公技能大赛一等奖/2；21届办公技能大赛三等奖/0.5；</t>
  </si>
  <si>
    <t>庞巧玲</t>
  </si>
  <si>
    <t>志愿者共计9h/（西湖景区9h）</t>
  </si>
  <si>
    <t>27届专业学术竞赛二等奖/1；</t>
  </si>
  <si>
    <t xml:space="preserve">2018中国大学生校园路跑接力赛华东赛区菁英组第三/1；全国定向接力第六名/2； 全国定向短距离第一/8； 中距离第二/6；  团队赛第八/2； 百米第二/ 6；校运会1500第三/0.5； 800第二/ 1.5 五四接力团体第六/0.5 </t>
  </si>
  <si>
    <t>吴秋晴</t>
  </si>
  <si>
    <t>志愿者共计31h/（服务外包17h；车站迎新14h）</t>
  </si>
  <si>
    <t>21届办公技能大赛三等奖/0.5；28届专业学术竞赛三等奖/0.5；</t>
  </si>
  <si>
    <t>党员之家副部A/1.0;宣调A/1</t>
  </si>
  <si>
    <t>党员之家副部A/1;宣调A/1</t>
  </si>
  <si>
    <t>傅沁文</t>
  </si>
  <si>
    <t>志愿者共计22h/（三位一体12h；留下敬老院4h；小雷锋引导员2h；计算机团学素拓4h）</t>
  </si>
  <si>
    <t>27届专业学术竞赛三等奖/0.5；28届专业学术竞赛三等奖/0.5；</t>
  </si>
  <si>
    <t>蓝翔</t>
  </si>
  <si>
    <t>20届办公技能大赛三等奖/0.5；21届办公技能大赛三等奖/0.5；</t>
  </si>
  <si>
    <t>科创干事B/0.4</t>
  </si>
  <si>
    <t>吕佳豪</t>
  </si>
  <si>
    <t>志愿者共计12.5h/（义修6h；电脑便民6.5h）</t>
  </si>
  <si>
    <t>沈开朗</t>
  </si>
  <si>
    <t>四级</t>
  </si>
  <si>
    <t>纪检部干事B/0.4；学习A/1</t>
  </si>
  <si>
    <t>宋镒含</t>
  </si>
  <si>
    <t>团支书A/1.5；副部B/0.5</t>
  </si>
  <si>
    <t>团支书A/1.5；学生公寓干事B/0.4</t>
  </si>
  <si>
    <t>方凌峰</t>
  </si>
  <si>
    <t>诸凯奇</t>
  </si>
  <si>
    <t>郑新宇</t>
  </si>
  <si>
    <t>21届办公技能大赛三等奖/0.5；28届专业学术竞赛二等奖/1</t>
  </si>
  <si>
    <t>余俊</t>
  </si>
  <si>
    <t>心联副部A/1.0  体育部干事 B/0.4</t>
  </si>
  <si>
    <t>心联副部B/0.5 体育部干事B/0.4</t>
  </si>
  <si>
    <t>季展豪</t>
  </si>
  <si>
    <t>志愿者共计37.5h/（服务外包8h；市中医院8h；发条节7.5h；消防宣传5h）</t>
  </si>
  <si>
    <t>学科副部A/1.0</t>
  </si>
  <si>
    <t>学科副部A/1</t>
  </si>
  <si>
    <t>王钊杰</t>
  </si>
  <si>
    <t>A</t>
  </si>
  <si>
    <t>副部B/0.5</t>
  </si>
  <si>
    <t>张哲鑫</t>
  </si>
  <si>
    <t>27届专业学术竞赛三等奖/0.5；</t>
  </si>
  <si>
    <t>龚润润</t>
  </si>
  <si>
    <t>志愿者共计8.5h/（迎新志愿者8.5h）</t>
  </si>
  <si>
    <t>班长A/1.5；副部A/1</t>
  </si>
  <si>
    <t>班长A/1.5；部长A/1.5</t>
  </si>
  <si>
    <t>王军</t>
  </si>
</sst>
</file>

<file path=xl/styles.xml><?xml version="1.0" encoding="utf-8"?>
<styleSheet xmlns="http://schemas.openxmlformats.org/spreadsheetml/2006/main">
  <numFmts count="8">
    <numFmt numFmtId="176" formatCode="0_ "/>
    <numFmt numFmtId="177" formatCode="#,##0.00_ "/>
    <numFmt numFmtId="178" formatCode="0.00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9" formatCode="0_);[Red]\(0\)"/>
  </numFmts>
  <fonts count="28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1"/>
      <name val="宋体"/>
      <charset val="134"/>
      <scheme val="minor"/>
    </font>
    <font>
      <sz val="10"/>
      <color indexed="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2" fillId="12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19" borderId="6" applyNumberFormat="0" applyFont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0" fillId="5" borderId="2" applyNumberFormat="0" applyAlignment="0" applyProtection="0">
      <alignment vertical="center"/>
    </xf>
    <xf numFmtId="0" fontId="23" fillId="5" borderId="3" applyNumberFormat="0" applyAlignment="0" applyProtection="0">
      <alignment vertical="center"/>
    </xf>
    <xf numFmtId="0" fontId="16" fillId="18" borderId="5" applyNumberFormat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24" fillId="0" borderId="0"/>
    <xf numFmtId="0" fontId="9" fillId="2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24" fillId="0" borderId="0"/>
  </cellStyleXfs>
  <cellXfs count="45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176" fontId="0" fillId="0" borderId="0" xfId="0" applyNumberFormat="1" applyFont="1" applyAlignment="1">
      <alignment vertical="center" wrapText="1"/>
    </xf>
    <xf numFmtId="0" fontId="0" fillId="0" borderId="0" xfId="0" applyFont="1" applyAlignment="1">
      <alignment vertical="center" wrapText="1"/>
    </xf>
    <xf numFmtId="178" fontId="0" fillId="0" borderId="0" xfId="0" applyNumberFormat="1" applyFont="1" applyAlignment="1">
      <alignment vertical="center" wrapText="1"/>
    </xf>
    <xf numFmtId="0" fontId="0" fillId="0" borderId="0" xfId="0" applyAlignment="1">
      <alignment vertical="center" wrapText="1"/>
    </xf>
    <xf numFmtId="176" fontId="0" fillId="0" borderId="1" xfId="0" applyNumberFormat="1" applyFont="1" applyBorder="1" applyAlignment="1">
      <alignment horizontal="center" wrapText="1"/>
    </xf>
    <xf numFmtId="0" fontId="0" fillId="0" borderId="1" xfId="0" applyFont="1" applyBorder="1" applyAlignment="1">
      <alignment horizontal="center" wrapText="1"/>
    </xf>
    <xf numFmtId="178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176" fontId="2" fillId="0" borderId="1" xfId="0" applyNumberFormat="1" applyFont="1" applyBorder="1" applyAlignment="1">
      <alignment horizontal="center" wrapText="1"/>
    </xf>
    <xf numFmtId="178" fontId="0" fillId="0" borderId="1" xfId="0" applyNumberFormat="1" applyFont="1" applyBorder="1" applyAlignment="1">
      <alignment horizontal="center" wrapText="1"/>
    </xf>
    <xf numFmtId="0" fontId="3" fillId="0" borderId="1" xfId="50" applyFont="1" applyBorder="1" applyAlignment="1">
      <alignment horizontal="center" wrapText="1"/>
    </xf>
    <xf numFmtId="176" fontId="3" fillId="0" borderId="1" xfId="50" applyNumberFormat="1" applyFont="1" applyBorder="1" applyAlignment="1">
      <alignment horizontal="center" wrapText="1"/>
    </xf>
    <xf numFmtId="178" fontId="3" fillId="0" borderId="1" xfId="50" applyNumberFormat="1" applyFont="1" applyBorder="1" applyAlignment="1">
      <alignment horizontal="center" wrapText="1"/>
    </xf>
    <xf numFmtId="177" fontId="3" fillId="0" borderId="1" xfId="0" applyNumberFormat="1" applyFont="1" applyBorder="1" applyAlignment="1">
      <alignment horizontal="center" wrapText="1"/>
    </xf>
    <xf numFmtId="176" fontId="3" fillId="0" borderId="1" xfId="0" applyNumberFormat="1" applyFont="1" applyBorder="1" applyAlignment="1">
      <alignment horizontal="center" wrapText="1"/>
    </xf>
    <xf numFmtId="178" fontId="3" fillId="0" borderId="1" xfId="0" applyNumberFormat="1" applyFont="1" applyBorder="1" applyAlignment="1">
      <alignment horizontal="center" wrapText="1"/>
    </xf>
    <xf numFmtId="176" fontId="1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178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right" vertical="center" wrapText="1"/>
    </xf>
    <xf numFmtId="176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176" fontId="4" fillId="0" borderId="1" xfId="0" applyNumberFormat="1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176" fontId="5" fillId="0" borderId="1" xfId="0" applyNumberFormat="1" applyFont="1" applyFill="1" applyBorder="1" applyAlignment="1">
      <alignment vertical="center" wrapText="1"/>
    </xf>
    <xf numFmtId="179" fontId="1" fillId="0" borderId="1" xfId="0" applyNumberFormat="1" applyFont="1" applyFill="1" applyBorder="1" applyAlignment="1">
      <alignment vertical="center" wrapText="1"/>
    </xf>
    <xf numFmtId="176" fontId="1" fillId="0" borderId="0" xfId="0" applyNumberFormat="1" applyFont="1" applyAlignment="1">
      <alignment vertical="center" wrapText="1"/>
    </xf>
    <xf numFmtId="178" fontId="1" fillId="0" borderId="0" xfId="0" applyNumberFormat="1" applyFont="1" applyAlignment="1">
      <alignment vertical="center" wrapText="1"/>
    </xf>
    <xf numFmtId="0" fontId="0" fillId="0" borderId="1" xfId="0" applyFont="1" applyBorder="1" applyAlignment="1">
      <alignment vertical="center" wrapText="1"/>
    </xf>
    <xf numFmtId="177" fontId="4" fillId="0" borderId="1" xfId="0" applyNumberFormat="1" applyFont="1" applyFill="1" applyBorder="1" applyAlignment="1">
      <alignment vertical="center" wrapText="1"/>
    </xf>
    <xf numFmtId="0" fontId="6" fillId="0" borderId="1" xfId="50" applyFont="1" applyBorder="1" applyAlignment="1">
      <alignment horizontal="center" wrapText="1"/>
    </xf>
    <xf numFmtId="178" fontId="6" fillId="0" borderId="1" xfId="50" applyNumberFormat="1" applyFont="1" applyBorder="1" applyAlignment="1">
      <alignment horizontal="center" wrapText="1"/>
    </xf>
    <xf numFmtId="0" fontId="1" fillId="2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178" fontId="1" fillId="0" borderId="1" xfId="0" applyNumberFormat="1" applyFont="1" applyFill="1" applyBorder="1" applyAlignment="1">
      <alignment vertical="center" wrapText="1"/>
    </xf>
    <xf numFmtId="178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7" fillId="0" borderId="1" xfId="0" applyFont="1" applyFill="1" applyBorder="1" applyAlignment="1">
      <alignment vertical="center" wrapText="1"/>
    </xf>
    <xf numFmtId="178" fontId="6" fillId="0" borderId="1" xfId="0" applyNumberFormat="1" applyFont="1" applyBorder="1" applyAlignment="1">
      <alignment horizontal="center" wrapText="1"/>
    </xf>
    <xf numFmtId="178" fontId="6" fillId="0" borderId="1" xfId="44" applyNumberFormat="1" applyFont="1" applyBorder="1" applyAlignment="1">
      <alignment horizontal="center" wrapText="1"/>
    </xf>
    <xf numFmtId="0" fontId="0" fillId="0" borderId="0" xfId="0" applyFont="1" applyAlignment="1">
      <alignment horizontal="center" wrapText="1"/>
    </xf>
    <xf numFmtId="178" fontId="3" fillId="0" borderId="1" xfId="44" applyNumberFormat="1" applyFont="1" applyBorder="1" applyAlignment="1">
      <alignment horizont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_计科1101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_Sheet1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R46"/>
  <sheetViews>
    <sheetView tabSelected="1" zoomScale="85" zoomScaleNormal="85" workbookViewId="0">
      <pane xSplit="2" ySplit="4" topLeftCell="S8" activePane="bottomRight" state="frozen"/>
      <selection/>
      <selection pane="topRight"/>
      <selection pane="bottomLeft"/>
      <selection pane="bottomRight" activeCell="Z14" sqref="Z14"/>
    </sheetView>
  </sheetViews>
  <sheetFormatPr defaultColWidth="9" defaultRowHeight="14.4"/>
  <cols>
    <col min="1" max="1" width="13.75" style="2" customWidth="1"/>
    <col min="2" max="2" width="8.75" style="3" customWidth="1"/>
    <col min="3" max="3" width="10.75" style="4" customWidth="1"/>
    <col min="4" max="5" width="10.75" style="3" customWidth="1"/>
    <col min="6" max="6" width="6.75" style="2" customWidth="1"/>
    <col min="7" max="7" width="8.75" style="4" customWidth="1"/>
    <col min="8" max="8" width="10.75" style="3" customWidth="1"/>
    <col min="9" max="9" width="6.75" style="4" customWidth="1"/>
    <col min="10" max="10" width="28.75" style="3" customWidth="1"/>
    <col min="11" max="11" width="6.75" style="4" customWidth="1"/>
    <col min="12" max="12" width="16.75" style="3" customWidth="1"/>
    <col min="13" max="13" width="6.75" style="3" customWidth="1"/>
    <col min="14" max="15" width="6.75" style="4" customWidth="1"/>
    <col min="16" max="16" width="10.75" style="3" customWidth="1"/>
    <col min="17" max="17" width="6.75" style="4" customWidth="1"/>
    <col min="18" max="19" width="10.75" style="3" customWidth="1"/>
    <col min="20" max="21" width="8.75" style="4" customWidth="1"/>
    <col min="22" max="22" width="20.75" style="3" customWidth="1"/>
    <col min="23" max="23" width="6.75" style="4" customWidth="1"/>
    <col min="24" max="24" width="28.75" style="3" customWidth="1"/>
    <col min="25" max="25" width="6.75" style="4" customWidth="1"/>
    <col min="26" max="26" width="14.75" style="3" customWidth="1"/>
    <col min="27" max="27" width="6.75" style="3" customWidth="1"/>
    <col min="28" max="29" width="10.75" style="3" customWidth="1"/>
    <col min="30" max="31" width="8.75" style="3" customWidth="1"/>
    <col min="32" max="32" width="6.75" style="3" customWidth="1"/>
    <col min="33" max="33" width="8.75" style="4" customWidth="1"/>
    <col min="34" max="34" width="14.75" style="3" customWidth="1"/>
    <col min="35" max="35" width="6.75" style="3" customWidth="1"/>
    <col min="36" max="36" width="6.75" style="4" customWidth="1"/>
    <col min="37" max="37" width="10.75" style="3" customWidth="1"/>
    <col min="38" max="38" width="6.75" style="3" customWidth="1"/>
    <col min="39" max="39" width="10.75" style="3" customWidth="1"/>
    <col min="40" max="40" width="6.75" style="3" customWidth="1"/>
    <col min="41" max="41" width="6.75" style="4" customWidth="1"/>
    <col min="42" max="42" width="8.75" style="4" customWidth="1"/>
    <col min="43" max="16383" width="9" style="3"/>
    <col min="16384" max="16384" width="9" style="5"/>
  </cols>
  <sheetData>
    <row r="1" spans="1:44">
      <c r="A1" s="6" t="s">
        <v>0</v>
      </c>
      <c r="B1" s="7" t="s">
        <v>1</v>
      </c>
      <c r="C1" s="8" t="s">
        <v>2</v>
      </c>
      <c r="D1" s="9"/>
      <c r="E1" s="9"/>
      <c r="F1" s="10"/>
      <c r="G1" s="8"/>
      <c r="H1" s="9"/>
      <c r="I1" s="8"/>
      <c r="J1" s="9"/>
      <c r="K1" s="8"/>
      <c r="L1" s="9"/>
      <c r="M1" s="9"/>
      <c r="N1" s="8"/>
      <c r="O1" s="8"/>
      <c r="P1" s="9" t="s">
        <v>3</v>
      </c>
      <c r="Q1" s="8"/>
      <c r="R1" s="9" t="s">
        <v>4</v>
      </c>
      <c r="S1" s="9"/>
      <c r="T1" s="8"/>
      <c r="U1" s="8" t="s">
        <v>5</v>
      </c>
      <c r="V1" s="32" t="s">
        <v>6</v>
      </c>
      <c r="W1" s="33"/>
      <c r="X1" s="32" t="s">
        <v>7</v>
      </c>
      <c r="Y1" s="33"/>
      <c r="Z1" s="32" t="s">
        <v>8</v>
      </c>
      <c r="AA1" s="32"/>
      <c r="AB1" s="35" t="s">
        <v>9</v>
      </c>
      <c r="AC1" s="35"/>
      <c r="AD1" s="35"/>
      <c r="AE1" s="35"/>
      <c r="AF1" s="35"/>
      <c r="AG1" s="37"/>
      <c r="AH1" s="35"/>
      <c r="AI1" s="35"/>
      <c r="AJ1" s="37"/>
      <c r="AK1" s="38" t="s">
        <v>10</v>
      </c>
      <c r="AL1" s="38"/>
      <c r="AM1" s="38"/>
      <c r="AN1" s="38"/>
      <c r="AO1" s="41"/>
      <c r="AP1" s="42" t="s">
        <v>11</v>
      </c>
      <c r="AQ1" s="43"/>
      <c r="AR1" s="43"/>
    </row>
    <row r="2" spans="1:44">
      <c r="A2" s="6"/>
      <c r="B2" s="7"/>
      <c r="C2" s="11" t="s">
        <v>12</v>
      </c>
      <c r="D2" s="12" t="s">
        <v>13</v>
      </c>
      <c r="E2" s="12"/>
      <c r="F2" s="13"/>
      <c r="G2" s="14"/>
      <c r="H2" s="12"/>
      <c r="I2" s="14"/>
      <c r="J2" s="12"/>
      <c r="K2" s="14"/>
      <c r="L2" s="12"/>
      <c r="M2" s="12"/>
      <c r="N2" s="11"/>
      <c r="O2" s="11" t="s">
        <v>11</v>
      </c>
      <c r="P2" s="12" t="s">
        <v>14</v>
      </c>
      <c r="Q2" s="14" t="s">
        <v>15</v>
      </c>
      <c r="R2" s="12" t="s">
        <v>16</v>
      </c>
      <c r="S2" s="12" t="s">
        <v>17</v>
      </c>
      <c r="T2" s="14" t="s">
        <v>18</v>
      </c>
      <c r="U2" s="8"/>
      <c r="V2" s="12" t="s">
        <v>19</v>
      </c>
      <c r="W2" s="14" t="s">
        <v>15</v>
      </c>
      <c r="X2" s="12" t="s">
        <v>19</v>
      </c>
      <c r="Y2" s="14" t="s">
        <v>15</v>
      </c>
      <c r="Z2" s="12" t="s">
        <v>19</v>
      </c>
      <c r="AA2" s="12" t="s">
        <v>15</v>
      </c>
      <c r="AB2" s="12" t="s">
        <v>20</v>
      </c>
      <c r="AC2" s="12"/>
      <c r="AD2" s="12"/>
      <c r="AE2" s="12"/>
      <c r="AF2" s="12"/>
      <c r="AG2" s="14"/>
      <c r="AH2" s="12" t="s">
        <v>21</v>
      </c>
      <c r="AI2" s="12"/>
      <c r="AJ2" s="14" t="s">
        <v>22</v>
      </c>
      <c r="AK2" s="39" t="s">
        <v>23</v>
      </c>
      <c r="AL2" s="39" t="s">
        <v>15</v>
      </c>
      <c r="AM2" s="39" t="s">
        <v>24</v>
      </c>
      <c r="AN2" s="39" t="s">
        <v>15</v>
      </c>
      <c r="AO2" s="17" t="s">
        <v>11</v>
      </c>
      <c r="AP2" s="44" t="s">
        <v>15</v>
      </c>
      <c r="AQ2" s="43"/>
      <c r="AR2" s="43"/>
    </row>
    <row r="3" spans="1:44">
      <c r="A3" s="6"/>
      <c r="B3" s="7"/>
      <c r="C3" s="11"/>
      <c r="D3" s="15" t="s">
        <v>25</v>
      </c>
      <c r="E3" s="15"/>
      <c r="F3" s="16"/>
      <c r="G3" s="7" t="s">
        <v>26</v>
      </c>
      <c r="H3" s="7"/>
      <c r="I3" s="7"/>
      <c r="J3" s="15" t="s">
        <v>27</v>
      </c>
      <c r="K3" s="17"/>
      <c r="L3" s="15" t="s">
        <v>28</v>
      </c>
      <c r="M3" s="15"/>
      <c r="N3" s="11" t="s">
        <v>15</v>
      </c>
      <c r="O3" s="11"/>
      <c r="P3" s="12"/>
      <c r="Q3" s="14"/>
      <c r="R3" s="12"/>
      <c r="S3" s="12"/>
      <c r="T3" s="14"/>
      <c r="U3" s="8"/>
      <c r="V3" s="12"/>
      <c r="W3" s="14"/>
      <c r="X3" s="12"/>
      <c r="Y3" s="14"/>
      <c r="Z3" s="12"/>
      <c r="AA3" s="12"/>
      <c r="AB3" s="12"/>
      <c r="AC3" s="12"/>
      <c r="AD3" s="12"/>
      <c r="AE3" s="12"/>
      <c r="AF3" s="12"/>
      <c r="AG3" s="14"/>
      <c r="AH3" s="12"/>
      <c r="AI3" s="12"/>
      <c r="AJ3" s="14"/>
      <c r="AK3" s="39"/>
      <c r="AL3" s="39"/>
      <c r="AM3" s="39"/>
      <c r="AN3" s="39"/>
      <c r="AO3" s="17"/>
      <c r="AP3" s="44"/>
      <c r="AQ3" s="43"/>
      <c r="AR3" s="43"/>
    </row>
    <row r="4" ht="27.95" customHeight="1" spans="1:44">
      <c r="A4" s="6"/>
      <c r="B4" s="7"/>
      <c r="C4" s="11"/>
      <c r="D4" s="15" t="s">
        <v>29</v>
      </c>
      <c r="E4" s="15" t="s">
        <v>30</v>
      </c>
      <c r="F4" s="16" t="s">
        <v>11</v>
      </c>
      <c r="G4" s="17" t="s">
        <v>31</v>
      </c>
      <c r="H4" s="7" t="s">
        <v>32</v>
      </c>
      <c r="I4" s="11" t="s">
        <v>15</v>
      </c>
      <c r="J4" s="15" t="s">
        <v>19</v>
      </c>
      <c r="K4" s="17" t="s">
        <v>15</v>
      </c>
      <c r="L4" s="15" t="s">
        <v>19</v>
      </c>
      <c r="M4" s="15" t="s">
        <v>15</v>
      </c>
      <c r="N4" s="11"/>
      <c r="O4" s="11"/>
      <c r="P4" s="7"/>
      <c r="Q4" s="11"/>
      <c r="R4" s="7"/>
      <c r="S4" s="7"/>
      <c r="T4" s="11"/>
      <c r="U4" s="8"/>
      <c r="V4" s="7"/>
      <c r="W4" s="11"/>
      <c r="X4" s="7"/>
      <c r="Y4" s="11"/>
      <c r="Z4" s="12"/>
      <c r="AA4" s="12"/>
      <c r="AB4" s="12" t="s">
        <v>33</v>
      </c>
      <c r="AC4" s="12" t="s">
        <v>34</v>
      </c>
      <c r="AD4" s="12" t="s">
        <v>35</v>
      </c>
      <c r="AE4" s="12" t="s">
        <v>36</v>
      </c>
      <c r="AF4" s="12" t="s">
        <v>37</v>
      </c>
      <c r="AG4" s="14" t="s">
        <v>38</v>
      </c>
      <c r="AH4" s="12" t="s">
        <v>19</v>
      </c>
      <c r="AI4" s="12" t="s">
        <v>15</v>
      </c>
      <c r="AJ4" s="14"/>
      <c r="AK4" s="39"/>
      <c r="AL4" s="39"/>
      <c r="AM4" s="39"/>
      <c r="AN4" s="39"/>
      <c r="AO4" s="17"/>
      <c r="AP4" s="44"/>
      <c r="AQ4" s="43"/>
      <c r="AR4" s="43"/>
    </row>
    <row r="5" s="1" customFormat="1" spans="1:42">
      <c r="A5" s="18">
        <v>201604160625</v>
      </c>
      <c r="B5" s="19" t="s">
        <v>39</v>
      </c>
      <c r="C5" s="20">
        <v>55.53</v>
      </c>
      <c r="D5" s="21" t="s">
        <v>40</v>
      </c>
      <c r="E5" s="21" t="s">
        <v>40</v>
      </c>
      <c r="F5" s="22">
        <v>8</v>
      </c>
      <c r="G5" s="20">
        <v>8.30909090909091</v>
      </c>
      <c r="H5" s="23"/>
      <c r="I5" s="20">
        <v>8.30909090909091</v>
      </c>
      <c r="J5" s="30"/>
      <c r="K5" s="20"/>
      <c r="L5" s="31"/>
      <c r="M5" s="31"/>
      <c r="N5" s="20">
        <f t="shared" ref="N5:N36" si="0">F5+I5+K5+M5</f>
        <v>16.3090909090909</v>
      </c>
      <c r="O5" s="20">
        <f t="shared" ref="O5:O36" si="1">C5+N5</f>
        <v>71.8390909090909</v>
      </c>
      <c r="P5" s="23">
        <v>3.67</v>
      </c>
      <c r="Q5" s="20">
        <f t="shared" ref="Q5:Q36" si="2">P5*10+50</f>
        <v>86.7</v>
      </c>
      <c r="R5" s="23">
        <v>54</v>
      </c>
      <c r="S5" s="23">
        <v>75</v>
      </c>
      <c r="T5" s="20">
        <f t="shared" ref="T5:T36" si="3">(R5+S5)/2</f>
        <v>64.5</v>
      </c>
      <c r="U5" s="20">
        <f t="shared" ref="U5:U36" si="4">O5*0.3+Q5*0.6+T5*0.1</f>
        <v>80.0217272727273</v>
      </c>
      <c r="V5" s="23"/>
      <c r="W5" s="20"/>
      <c r="X5" s="25"/>
      <c r="Y5" s="36"/>
      <c r="Z5" s="25"/>
      <c r="AA5" s="25"/>
      <c r="AB5" s="23">
        <v>0</v>
      </c>
      <c r="AC5" s="23">
        <v>0</v>
      </c>
      <c r="AD5" s="23">
        <v>0</v>
      </c>
      <c r="AE5" s="23">
        <v>0</v>
      </c>
      <c r="AF5" s="23">
        <v>0</v>
      </c>
      <c r="AG5" s="20">
        <f>AC5+AF5</f>
        <v>0</v>
      </c>
      <c r="AH5" s="23"/>
      <c r="AI5" s="23"/>
      <c r="AJ5" s="20">
        <f t="shared" ref="AJ5:AJ36" si="5">AG5+AI5</f>
        <v>0</v>
      </c>
      <c r="AK5" s="23"/>
      <c r="AL5" s="23"/>
      <c r="AM5" s="23"/>
      <c r="AN5" s="23"/>
      <c r="AO5" s="20">
        <f t="shared" ref="AO5:AO36" si="6">AL5+AN5</f>
        <v>0</v>
      </c>
      <c r="AP5" s="20">
        <f t="shared" ref="AP5:AP36" si="7">U5+W5+Y5+AA5+AJ5+AO5</f>
        <v>80.0217272727273</v>
      </c>
    </row>
    <row r="6" s="1" customFormat="1" ht="28.8" spans="1:42">
      <c r="A6" s="24">
        <v>201624450117</v>
      </c>
      <c r="B6" s="25" t="s">
        <v>41</v>
      </c>
      <c r="C6" s="20">
        <v>55.42</v>
      </c>
      <c r="D6" s="21" t="s">
        <v>40</v>
      </c>
      <c r="E6" s="21" t="s">
        <v>40</v>
      </c>
      <c r="F6" s="22">
        <v>8</v>
      </c>
      <c r="G6" s="20">
        <v>8.07272727272727</v>
      </c>
      <c r="H6" s="23"/>
      <c r="I6" s="20">
        <v>8.07272727272727</v>
      </c>
      <c r="J6" s="30" t="s">
        <v>42</v>
      </c>
      <c r="K6" s="20">
        <v>0</v>
      </c>
      <c r="L6" s="31" t="s">
        <v>43</v>
      </c>
      <c r="M6" s="31">
        <v>-0.2</v>
      </c>
      <c r="N6" s="20">
        <f t="shared" si="0"/>
        <v>15.8727272727273</v>
      </c>
      <c r="O6" s="20">
        <f t="shared" si="1"/>
        <v>71.2927272727273</v>
      </c>
      <c r="P6" s="23">
        <v>2.465</v>
      </c>
      <c r="Q6" s="20">
        <f t="shared" si="2"/>
        <v>74.65</v>
      </c>
      <c r="R6" s="23">
        <v>69</v>
      </c>
      <c r="S6" s="23">
        <v>80</v>
      </c>
      <c r="T6" s="20">
        <f t="shared" si="3"/>
        <v>74.5</v>
      </c>
      <c r="U6" s="20">
        <f t="shared" si="4"/>
        <v>73.6278181818182</v>
      </c>
      <c r="V6" s="23"/>
      <c r="W6" s="20"/>
      <c r="X6" s="25"/>
      <c r="Y6" s="36"/>
      <c r="Z6" s="25"/>
      <c r="AA6" s="25"/>
      <c r="AB6" s="23">
        <v>0</v>
      </c>
      <c r="AC6" s="23">
        <v>0</v>
      </c>
      <c r="AD6" s="23">
        <v>12</v>
      </c>
      <c r="AE6" s="23">
        <v>10</v>
      </c>
      <c r="AF6" s="23">
        <v>0</v>
      </c>
      <c r="AG6" s="20">
        <f t="shared" ref="AG6:AG36" si="8">AC6+AF6</f>
        <v>0</v>
      </c>
      <c r="AH6" s="23"/>
      <c r="AI6" s="23"/>
      <c r="AJ6" s="20">
        <f t="shared" si="5"/>
        <v>0</v>
      </c>
      <c r="AK6" s="23"/>
      <c r="AL6" s="23"/>
      <c r="AM6" s="23"/>
      <c r="AN6" s="23"/>
      <c r="AO6" s="20">
        <f t="shared" si="6"/>
        <v>0</v>
      </c>
      <c r="AP6" s="20">
        <f t="shared" si="7"/>
        <v>73.6278181818182</v>
      </c>
    </row>
    <row r="7" s="1" customFormat="1" spans="1:42">
      <c r="A7" s="18">
        <v>201624450125</v>
      </c>
      <c r="B7" s="19" t="s">
        <v>44</v>
      </c>
      <c r="C7" s="20">
        <v>54.64</v>
      </c>
      <c r="D7" s="21" t="s">
        <v>40</v>
      </c>
      <c r="E7" s="21" t="s">
        <v>40</v>
      </c>
      <c r="F7" s="22">
        <v>8</v>
      </c>
      <c r="G7" s="20">
        <v>8.07272727272727</v>
      </c>
      <c r="H7" s="23"/>
      <c r="I7" s="20">
        <v>8.07272727272727</v>
      </c>
      <c r="J7" s="30"/>
      <c r="K7" s="20"/>
      <c r="L7" s="31"/>
      <c r="M7" s="31"/>
      <c r="N7" s="20">
        <f t="shared" si="0"/>
        <v>16.0727272727273</v>
      </c>
      <c r="O7" s="20">
        <f t="shared" si="1"/>
        <v>70.7127272727273</v>
      </c>
      <c r="P7" s="23">
        <v>2.26</v>
      </c>
      <c r="Q7" s="20">
        <f t="shared" si="2"/>
        <v>72.6</v>
      </c>
      <c r="R7" s="23">
        <v>0</v>
      </c>
      <c r="S7" s="23">
        <v>60</v>
      </c>
      <c r="T7" s="20">
        <f t="shared" si="3"/>
        <v>30</v>
      </c>
      <c r="U7" s="20">
        <f t="shared" si="4"/>
        <v>67.7738181818182</v>
      </c>
      <c r="V7" s="23"/>
      <c r="W7" s="20"/>
      <c r="X7" s="25"/>
      <c r="Y7" s="36"/>
      <c r="Z7" s="25"/>
      <c r="AA7" s="25"/>
      <c r="AB7" s="23">
        <v>0</v>
      </c>
      <c r="AC7" s="23">
        <v>0</v>
      </c>
      <c r="AD7" s="23">
        <v>0</v>
      </c>
      <c r="AE7" s="23">
        <v>0</v>
      </c>
      <c r="AF7" s="23">
        <v>0</v>
      </c>
      <c r="AG7" s="20">
        <f t="shared" si="8"/>
        <v>0</v>
      </c>
      <c r="AH7" s="23"/>
      <c r="AI7" s="23"/>
      <c r="AJ7" s="20">
        <f t="shared" si="5"/>
        <v>0</v>
      </c>
      <c r="AK7" s="23" t="s">
        <v>45</v>
      </c>
      <c r="AL7" s="23">
        <v>1</v>
      </c>
      <c r="AM7" s="23" t="s">
        <v>45</v>
      </c>
      <c r="AN7" s="23">
        <v>1</v>
      </c>
      <c r="AO7" s="20">
        <f t="shared" si="6"/>
        <v>2</v>
      </c>
      <c r="AP7" s="20">
        <f t="shared" si="7"/>
        <v>69.7738181818182</v>
      </c>
    </row>
    <row r="8" s="1" customFormat="1" ht="36" spans="1:42">
      <c r="A8" s="24">
        <v>201626810101</v>
      </c>
      <c r="B8" s="25" t="s">
        <v>46</v>
      </c>
      <c r="C8" s="20">
        <v>57.8</v>
      </c>
      <c r="D8" s="21" t="s">
        <v>40</v>
      </c>
      <c r="E8" s="21" t="s">
        <v>40</v>
      </c>
      <c r="F8" s="22">
        <v>8</v>
      </c>
      <c r="G8" s="20">
        <v>7.44545454545455</v>
      </c>
      <c r="H8" s="23"/>
      <c r="I8" s="20">
        <v>7.44545454545455</v>
      </c>
      <c r="J8" s="30" t="s">
        <v>47</v>
      </c>
      <c r="K8" s="20">
        <v>0</v>
      </c>
      <c r="L8" s="19"/>
      <c r="M8" s="19"/>
      <c r="N8" s="20">
        <f t="shared" si="0"/>
        <v>15.4454545454545</v>
      </c>
      <c r="O8" s="20">
        <f t="shared" si="1"/>
        <v>73.2454545454545</v>
      </c>
      <c r="P8" s="23">
        <v>3.198</v>
      </c>
      <c r="Q8" s="20">
        <f t="shared" si="2"/>
        <v>81.98</v>
      </c>
      <c r="R8" s="23">
        <v>89</v>
      </c>
      <c r="S8" s="23">
        <v>92</v>
      </c>
      <c r="T8" s="20">
        <f t="shared" si="3"/>
        <v>90.5</v>
      </c>
      <c r="U8" s="20">
        <f t="shared" si="4"/>
        <v>80.2116363636364</v>
      </c>
      <c r="V8" s="23" t="s">
        <v>48</v>
      </c>
      <c r="W8" s="20">
        <v>2</v>
      </c>
      <c r="X8" s="25" t="s">
        <v>49</v>
      </c>
      <c r="Y8" s="36">
        <v>0.5</v>
      </c>
      <c r="Z8" s="19"/>
      <c r="AA8" s="19"/>
      <c r="AB8" s="23">
        <v>90.5</v>
      </c>
      <c r="AC8" s="23">
        <v>3</v>
      </c>
      <c r="AD8" s="23">
        <v>26</v>
      </c>
      <c r="AE8" s="23">
        <v>26</v>
      </c>
      <c r="AF8" s="23">
        <v>1.6</v>
      </c>
      <c r="AG8" s="20">
        <f t="shared" si="8"/>
        <v>4.6</v>
      </c>
      <c r="AH8" s="23"/>
      <c r="AI8" s="23"/>
      <c r="AJ8" s="20">
        <f t="shared" si="5"/>
        <v>4.6</v>
      </c>
      <c r="AK8" s="23" t="s">
        <v>50</v>
      </c>
      <c r="AL8" s="23">
        <v>1</v>
      </c>
      <c r="AM8" s="23" t="s">
        <v>51</v>
      </c>
      <c r="AN8" s="23">
        <v>1</v>
      </c>
      <c r="AO8" s="20">
        <f t="shared" si="6"/>
        <v>2</v>
      </c>
      <c r="AP8" s="20">
        <f t="shared" si="7"/>
        <v>89.3116363636364</v>
      </c>
    </row>
    <row r="9" s="1" customFormat="1" ht="48" spans="1:42">
      <c r="A9" s="18">
        <v>201626810103</v>
      </c>
      <c r="B9" s="19" t="s">
        <v>52</v>
      </c>
      <c r="C9" s="20">
        <v>55.55</v>
      </c>
      <c r="D9" s="21" t="s">
        <v>40</v>
      </c>
      <c r="E9" s="21" t="s">
        <v>40</v>
      </c>
      <c r="F9" s="22">
        <v>8</v>
      </c>
      <c r="G9" s="20">
        <v>8.07272727272727</v>
      </c>
      <c r="H9" s="23"/>
      <c r="I9" s="20">
        <v>8.07272727272727</v>
      </c>
      <c r="J9" s="30"/>
      <c r="K9" s="20"/>
      <c r="L9" s="31"/>
      <c r="M9" s="31"/>
      <c r="N9" s="20">
        <f t="shared" si="0"/>
        <v>16.0727272727273</v>
      </c>
      <c r="O9" s="20">
        <f t="shared" si="1"/>
        <v>71.6227272727273</v>
      </c>
      <c r="P9" s="23">
        <v>3.333</v>
      </c>
      <c r="Q9" s="20">
        <f t="shared" si="2"/>
        <v>83.33</v>
      </c>
      <c r="R9" s="23">
        <v>78</v>
      </c>
      <c r="S9" s="23">
        <v>75</v>
      </c>
      <c r="T9" s="20">
        <f t="shared" si="3"/>
        <v>76.5</v>
      </c>
      <c r="U9" s="20">
        <f t="shared" si="4"/>
        <v>79.1348181818182</v>
      </c>
      <c r="V9" s="23" t="s">
        <v>53</v>
      </c>
      <c r="W9" s="20">
        <v>0.96</v>
      </c>
      <c r="X9" s="25" t="s">
        <v>54</v>
      </c>
      <c r="Y9" s="36">
        <v>0.5</v>
      </c>
      <c r="Z9" s="25" t="s">
        <v>55</v>
      </c>
      <c r="AA9" s="25">
        <v>3.19</v>
      </c>
      <c r="AB9" s="23">
        <v>76.5</v>
      </c>
      <c r="AC9" s="23">
        <v>1.5</v>
      </c>
      <c r="AD9" s="23">
        <v>40</v>
      </c>
      <c r="AE9" s="23">
        <v>40</v>
      </c>
      <c r="AF9" s="23">
        <v>4</v>
      </c>
      <c r="AG9" s="20">
        <f t="shared" si="8"/>
        <v>5.5</v>
      </c>
      <c r="AH9" s="23" t="s">
        <v>56</v>
      </c>
      <c r="AI9" s="23">
        <v>1.2</v>
      </c>
      <c r="AJ9" s="20">
        <f t="shared" si="5"/>
        <v>6.7</v>
      </c>
      <c r="AK9" s="23" t="s">
        <v>57</v>
      </c>
      <c r="AL9" s="23">
        <v>1.5</v>
      </c>
      <c r="AM9" s="23" t="s">
        <v>58</v>
      </c>
      <c r="AN9" s="23">
        <v>1.5</v>
      </c>
      <c r="AO9" s="20">
        <f t="shared" si="6"/>
        <v>3</v>
      </c>
      <c r="AP9" s="20">
        <f t="shared" si="7"/>
        <v>93.4848181818182</v>
      </c>
    </row>
    <row r="10" s="1" customFormat="1" spans="1:42">
      <c r="A10" s="24">
        <v>201626810110</v>
      </c>
      <c r="B10" s="25" t="s">
        <v>59</v>
      </c>
      <c r="C10" s="20">
        <v>55.22</v>
      </c>
      <c r="D10" s="21" t="s">
        <v>40</v>
      </c>
      <c r="E10" s="21" t="s">
        <v>40</v>
      </c>
      <c r="F10" s="22">
        <v>8</v>
      </c>
      <c r="G10" s="20">
        <v>7.87272727272727</v>
      </c>
      <c r="H10" s="23"/>
      <c r="I10" s="20">
        <v>7.87272727272727</v>
      </c>
      <c r="J10" s="30"/>
      <c r="K10" s="20"/>
      <c r="L10" s="31"/>
      <c r="M10" s="31"/>
      <c r="N10" s="20">
        <f t="shared" si="0"/>
        <v>15.8727272727273</v>
      </c>
      <c r="O10" s="20">
        <f t="shared" si="1"/>
        <v>71.0927272727273</v>
      </c>
      <c r="P10" s="23">
        <v>2.891</v>
      </c>
      <c r="Q10" s="20">
        <f t="shared" si="2"/>
        <v>78.91</v>
      </c>
      <c r="R10" s="23">
        <v>76</v>
      </c>
      <c r="S10" s="23">
        <v>70</v>
      </c>
      <c r="T10" s="20">
        <f t="shared" si="3"/>
        <v>73</v>
      </c>
      <c r="U10" s="20">
        <f t="shared" si="4"/>
        <v>75.9738181818182</v>
      </c>
      <c r="V10" s="23"/>
      <c r="W10" s="20"/>
      <c r="X10" s="25"/>
      <c r="Y10" s="36"/>
      <c r="Z10" s="25"/>
      <c r="AA10" s="25"/>
      <c r="AB10" s="23">
        <v>0</v>
      </c>
      <c r="AC10" s="23">
        <v>0</v>
      </c>
      <c r="AD10" s="23">
        <v>1</v>
      </c>
      <c r="AE10" s="23">
        <v>0</v>
      </c>
      <c r="AF10" s="23">
        <v>0</v>
      </c>
      <c r="AG10" s="20">
        <f t="shared" si="8"/>
        <v>0</v>
      </c>
      <c r="AH10" s="23"/>
      <c r="AI10" s="23"/>
      <c r="AJ10" s="20">
        <f t="shared" si="5"/>
        <v>0</v>
      </c>
      <c r="AK10" s="23"/>
      <c r="AL10" s="23"/>
      <c r="AM10" s="23"/>
      <c r="AN10" s="23"/>
      <c r="AO10" s="20">
        <f t="shared" si="6"/>
        <v>0</v>
      </c>
      <c r="AP10" s="20">
        <f t="shared" si="7"/>
        <v>75.9738181818182</v>
      </c>
    </row>
    <row r="11" s="1" customFormat="1" ht="60" spans="1:42">
      <c r="A11" s="18">
        <v>201626810114</v>
      </c>
      <c r="B11" s="19" t="s">
        <v>60</v>
      </c>
      <c r="C11" s="20">
        <v>56.01</v>
      </c>
      <c r="D11" s="21" t="s">
        <v>40</v>
      </c>
      <c r="E11" s="21" t="s">
        <v>40</v>
      </c>
      <c r="F11" s="22">
        <v>8</v>
      </c>
      <c r="G11" s="20">
        <v>7.87272727272727</v>
      </c>
      <c r="H11" s="23"/>
      <c r="I11" s="20">
        <v>7.87272727272727</v>
      </c>
      <c r="J11" s="30" t="s">
        <v>61</v>
      </c>
      <c r="K11" s="20">
        <v>0</v>
      </c>
      <c r="L11" s="31"/>
      <c r="M11" s="31"/>
      <c r="N11" s="20">
        <f t="shared" si="0"/>
        <v>15.8727272727273</v>
      </c>
      <c r="O11" s="20">
        <f t="shared" si="1"/>
        <v>71.8827272727273</v>
      </c>
      <c r="P11" s="23">
        <v>3.659</v>
      </c>
      <c r="Q11" s="20">
        <f t="shared" si="2"/>
        <v>86.59</v>
      </c>
      <c r="R11" s="23">
        <v>71</v>
      </c>
      <c r="S11" s="23">
        <v>76</v>
      </c>
      <c r="T11" s="20">
        <f t="shared" si="3"/>
        <v>73.5</v>
      </c>
      <c r="U11" s="20">
        <f t="shared" si="4"/>
        <v>80.8688181818182</v>
      </c>
      <c r="V11" s="23"/>
      <c r="W11" s="20"/>
      <c r="X11" s="25" t="s">
        <v>62</v>
      </c>
      <c r="Y11" s="36">
        <v>12.5</v>
      </c>
      <c r="Z11" s="25"/>
      <c r="AA11" s="25"/>
      <c r="AB11" s="23">
        <v>0</v>
      </c>
      <c r="AC11" s="23">
        <v>0</v>
      </c>
      <c r="AD11" s="23">
        <v>8</v>
      </c>
      <c r="AE11" s="23">
        <v>0</v>
      </c>
      <c r="AF11" s="23">
        <v>0</v>
      </c>
      <c r="AG11" s="20">
        <f t="shared" si="8"/>
        <v>0</v>
      </c>
      <c r="AH11" s="23"/>
      <c r="AI11" s="23"/>
      <c r="AJ11" s="20">
        <f t="shared" si="5"/>
        <v>0</v>
      </c>
      <c r="AK11" s="23"/>
      <c r="AL11" s="23"/>
      <c r="AM11" s="23"/>
      <c r="AN11" s="23"/>
      <c r="AO11" s="20">
        <f t="shared" si="6"/>
        <v>0</v>
      </c>
      <c r="AP11" s="20">
        <f t="shared" si="7"/>
        <v>93.3688181818182</v>
      </c>
    </row>
    <row r="12" s="1" customFormat="1" spans="1:42">
      <c r="A12" s="24">
        <v>201626810131</v>
      </c>
      <c r="B12" s="25" t="s">
        <v>63</v>
      </c>
      <c r="C12" s="20">
        <v>54.86</v>
      </c>
      <c r="D12" s="21" t="s">
        <v>40</v>
      </c>
      <c r="E12" s="21" t="s">
        <v>40</v>
      </c>
      <c r="F12" s="22">
        <v>8</v>
      </c>
      <c r="G12" s="20">
        <v>7.82727272727273</v>
      </c>
      <c r="H12" s="23"/>
      <c r="I12" s="20">
        <v>7.82727272727273</v>
      </c>
      <c r="J12" s="30"/>
      <c r="K12" s="20"/>
      <c r="L12" s="31" t="s">
        <v>43</v>
      </c>
      <c r="M12" s="31">
        <v>-0.2</v>
      </c>
      <c r="N12" s="20">
        <f t="shared" si="0"/>
        <v>15.6272727272727</v>
      </c>
      <c r="O12" s="20">
        <f t="shared" si="1"/>
        <v>70.4872727272727</v>
      </c>
      <c r="P12" s="23">
        <v>2.892</v>
      </c>
      <c r="Q12" s="20">
        <f t="shared" si="2"/>
        <v>78.92</v>
      </c>
      <c r="R12" s="23">
        <v>73</v>
      </c>
      <c r="S12" s="23">
        <v>86</v>
      </c>
      <c r="T12" s="20">
        <f t="shared" si="3"/>
        <v>79.5</v>
      </c>
      <c r="U12" s="20">
        <f t="shared" si="4"/>
        <v>76.4481818181818</v>
      </c>
      <c r="V12" s="23"/>
      <c r="W12" s="20"/>
      <c r="X12" s="19"/>
      <c r="Y12" s="36"/>
      <c r="Z12" s="19"/>
      <c r="AA12" s="19"/>
      <c r="AB12" s="23">
        <v>0</v>
      </c>
      <c r="AC12" s="23">
        <v>0</v>
      </c>
      <c r="AD12" s="23">
        <v>1</v>
      </c>
      <c r="AE12" s="23">
        <v>0</v>
      </c>
      <c r="AF12" s="23">
        <v>0</v>
      </c>
      <c r="AG12" s="20">
        <f t="shared" si="8"/>
        <v>0</v>
      </c>
      <c r="AH12" s="23"/>
      <c r="AI12" s="23"/>
      <c r="AJ12" s="20">
        <f t="shared" si="5"/>
        <v>0</v>
      </c>
      <c r="AK12" s="23"/>
      <c r="AL12" s="23"/>
      <c r="AM12" s="23"/>
      <c r="AN12" s="23"/>
      <c r="AO12" s="20">
        <f t="shared" si="6"/>
        <v>0</v>
      </c>
      <c r="AP12" s="20">
        <f t="shared" si="7"/>
        <v>76.4481818181818</v>
      </c>
    </row>
    <row r="13" s="1" customFormat="1" spans="1:42">
      <c r="A13" s="18">
        <v>201626810215</v>
      </c>
      <c r="B13" s="19" t="s">
        <v>64</v>
      </c>
      <c r="C13" s="20">
        <v>55.96</v>
      </c>
      <c r="D13" s="21" t="s">
        <v>40</v>
      </c>
      <c r="E13" s="21" t="s">
        <v>40</v>
      </c>
      <c r="F13" s="22">
        <v>8</v>
      </c>
      <c r="G13" s="20">
        <v>8.18181818181818</v>
      </c>
      <c r="H13" s="23"/>
      <c r="I13" s="20">
        <v>8.18181818181818</v>
      </c>
      <c r="J13" s="30"/>
      <c r="K13" s="20"/>
      <c r="L13" s="31"/>
      <c r="M13" s="31"/>
      <c r="N13" s="20">
        <f t="shared" si="0"/>
        <v>16.1818181818182</v>
      </c>
      <c r="O13" s="20">
        <f t="shared" si="1"/>
        <v>72.1418181818182</v>
      </c>
      <c r="P13" s="23">
        <v>3.869</v>
      </c>
      <c r="Q13" s="20">
        <f t="shared" si="2"/>
        <v>88.69</v>
      </c>
      <c r="R13" s="23">
        <v>89</v>
      </c>
      <c r="S13" s="23">
        <v>81</v>
      </c>
      <c r="T13" s="20">
        <f t="shared" si="3"/>
        <v>85</v>
      </c>
      <c r="U13" s="20">
        <f t="shared" si="4"/>
        <v>83.3565454545455</v>
      </c>
      <c r="V13" s="23"/>
      <c r="W13" s="20"/>
      <c r="X13" s="25" t="s">
        <v>54</v>
      </c>
      <c r="Y13" s="36">
        <v>0.5</v>
      </c>
      <c r="Z13" s="25"/>
      <c r="AA13" s="25"/>
      <c r="AB13" s="23">
        <v>85</v>
      </c>
      <c r="AC13" s="23">
        <v>2</v>
      </c>
      <c r="AD13" s="23">
        <v>20</v>
      </c>
      <c r="AE13" s="23">
        <v>22</v>
      </c>
      <c r="AF13" s="23">
        <v>1.1</v>
      </c>
      <c r="AG13" s="20">
        <f t="shared" si="8"/>
        <v>3.1</v>
      </c>
      <c r="AH13" s="23"/>
      <c r="AI13" s="23"/>
      <c r="AJ13" s="20">
        <f t="shared" si="5"/>
        <v>3.1</v>
      </c>
      <c r="AK13" s="23"/>
      <c r="AL13" s="23"/>
      <c r="AM13" s="23"/>
      <c r="AN13" s="23"/>
      <c r="AO13" s="20">
        <f t="shared" si="6"/>
        <v>0</v>
      </c>
      <c r="AP13" s="20">
        <f t="shared" si="7"/>
        <v>86.9565454545455</v>
      </c>
    </row>
    <row r="14" s="1" customFormat="1" ht="36" spans="1:42">
      <c r="A14" s="18">
        <v>201626810217</v>
      </c>
      <c r="B14" s="19" t="s">
        <v>65</v>
      </c>
      <c r="C14" s="20">
        <v>58.46</v>
      </c>
      <c r="D14" s="21" t="s">
        <v>40</v>
      </c>
      <c r="E14" s="21" t="s">
        <v>40</v>
      </c>
      <c r="F14" s="22">
        <v>8</v>
      </c>
      <c r="G14" s="20">
        <v>7.81818181818181</v>
      </c>
      <c r="H14" s="23"/>
      <c r="I14" s="20">
        <v>7.81818181818181</v>
      </c>
      <c r="J14" s="30" t="s">
        <v>66</v>
      </c>
      <c r="K14" s="20">
        <v>0</v>
      </c>
      <c r="L14" s="31"/>
      <c r="M14" s="31"/>
      <c r="N14" s="20">
        <f t="shared" si="0"/>
        <v>15.8181818181818</v>
      </c>
      <c r="O14" s="20">
        <f t="shared" si="1"/>
        <v>74.2781818181818</v>
      </c>
      <c r="P14" s="23">
        <v>3.818</v>
      </c>
      <c r="Q14" s="20">
        <f t="shared" si="2"/>
        <v>88.18</v>
      </c>
      <c r="R14" s="23">
        <v>84</v>
      </c>
      <c r="S14" s="23">
        <v>85</v>
      </c>
      <c r="T14" s="20">
        <f t="shared" si="3"/>
        <v>84.5</v>
      </c>
      <c r="U14" s="20">
        <f t="shared" si="4"/>
        <v>83.6414545454546</v>
      </c>
      <c r="V14" s="23"/>
      <c r="W14" s="20"/>
      <c r="X14" s="25" t="s">
        <v>67</v>
      </c>
      <c r="Y14" s="36">
        <v>2</v>
      </c>
      <c r="Z14" s="25" t="s">
        <v>68</v>
      </c>
      <c r="AA14" s="25">
        <v>2.99</v>
      </c>
      <c r="AB14" s="23">
        <v>84.5</v>
      </c>
      <c r="AC14" s="23">
        <v>2</v>
      </c>
      <c r="AD14" s="23">
        <v>32</v>
      </c>
      <c r="AE14" s="23">
        <v>20</v>
      </c>
      <c r="AF14" s="23">
        <v>1.6</v>
      </c>
      <c r="AG14" s="20">
        <f t="shared" si="8"/>
        <v>3.6</v>
      </c>
      <c r="AH14" s="19" t="s">
        <v>69</v>
      </c>
      <c r="AI14" s="40">
        <v>1.2</v>
      </c>
      <c r="AJ14" s="20">
        <f t="shared" si="5"/>
        <v>4.8</v>
      </c>
      <c r="AK14" s="23"/>
      <c r="AL14" s="23"/>
      <c r="AM14" s="23"/>
      <c r="AN14" s="23"/>
      <c r="AO14" s="20">
        <f t="shared" si="6"/>
        <v>0</v>
      </c>
      <c r="AP14" s="20">
        <f t="shared" si="7"/>
        <v>93.4314545454546</v>
      </c>
    </row>
    <row r="15" s="1" customFormat="1" ht="24" spans="1:42">
      <c r="A15" s="24">
        <v>201626810224</v>
      </c>
      <c r="B15" s="25" t="s">
        <v>70</v>
      </c>
      <c r="C15" s="20">
        <v>55.46</v>
      </c>
      <c r="D15" s="21" t="s">
        <v>40</v>
      </c>
      <c r="E15" s="21" t="s">
        <v>40</v>
      </c>
      <c r="F15" s="22">
        <v>8</v>
      </c>
      <c r="G15" s="20">
        <v>8.39090909090909</v>
      </c>
      <c r="H15" s="23"/>
      <c r="I15" s="20">
        <v>8.39090909090909</v>
      </c>
      <c r="J15" s="30"/>
      <c r="K15" s="20"/>
      <c r="L15" s="31"/>
      <c r="M15" s="31"/>
      <c r="N15" s="20">
        <f t="shared" si="0"/>
        <v>16.3909090909091</v>
      </c>
      <c r="O15" s="20">
        <f t="shared" si="1"/>
        <v>71.8509090909091</v>
      </c>
      <c r="P15" s="23">
        <v>3.008</v>
      </c>
      <c r="Q15" s="20">
        <f t="shared" si="2"/>
        <v>80.08</v>
      </c>
      <c r="R15" s="23">
        <v>95</v>
      </c>
      <c r="S15" s="23">
        <v>86</v>
      </c>
      <c r="T15" s="20">
        <f t="shared" si="3"/>
        <v>90.5</v>
      </c>
      <c r="U15" s="20">
        <f t="shared" si="4"/>
        <v>78.6532727272727</v>
      </c>
      <c r="V15" s="23"/>
      <c r="W15" s="20"/>
      <c r="X15" s="25" t="s">
        <v>71</v>
      </c>
      <c r="Y15" s="36">
        <v>1</v>
      </c>
      <c r="Z15" s="25"/>
      <c r="AA15" s="25"/>
      <c r="AB15" s="23">
        <v>90.5</v>
      </c>
      <c r="AC15" s="23">
        <v>3</v>
      </c>
      <c r="AD15" s="23">
        <v>20</v>
      </c>
      <c r="AE15" s="23">
        <v>20</v>
      </c>
      <c r="AF15" s="23">
        <v>1</v>
      </c>
      <c r="AG15" s="20">
        <f t="shared" si="8"/>
        <v>4</v>
      </c>
      <c r="AH15" s="23"/>
      <c r="AI15" s="23"/>
      <c r="AJ15" s="20">
        <f t="shared" si="5"/>
        <v>4</v>
      </c>
      <c r="AK15" s="23" t="s">
        <v>72</v>
      </c>
      <c r="AL15" s="23">
        <v>1</v>
      </c>
      <c r="AM15" s="23" t="s">
        <v>72</v>
      </c>
      <c r="AN15" s="23">
        <v>1</v>
      </c>
      <c r="AO15" s="20">
        <f t="shared" si="6"/>
        <v>2</v>
      </c>
      <c r="AP15" s="20">
        <f t="shared" si="7"/>
        <v>85.6532727272727</v>
      </c>
    </row>
    <row r="16" s="1" customFormat="1" spans="1:42">
      <c r="A16" s="18">
        <v>201626810303</v>
      </c>
      <c r="B16" s="19" t="s">
        <v>73</v>
      </c>
      <c r="C16" s="20">
        <v>55.84</v>
      </c>
      <c r="D16" s="21" t="s">
        <v>40</v>
      </c>
      <c r="E16" s="21" t="s">
        <v>40</v>
      </c>
      <c r="F16" s="22">
        <v>8</v>
      </c>
      <c r="G16" s="20">
        <v>7.44545454545455</v>
      </c>
      <c r="H16" s="23"/>
      <c r="I16" s="20">
        <v>7.44545454545455</v>
      </c>
      <c r="J16" s="30"/>
      <c r="K16" s="20"/>
      <c r="L16" s="31"/>
      <c r="M16" s="31"/>
      <c r="N16" s="20">
        <f t="shared" si="0"/>
        <v>15.4454545454545</v>
      </c>
      <c r="O16" s="20">
        <f t="shared" si="1"/>
        <v>71.2854545454546</v>
      </c>
      <c r="P16" s="23">
        <v>2.56</v>
      </c>
      <c r="Q16" s="20">
        <f t="shared" si="2"/>
        <v>75.6</v>
      </c>
      <c r="R16" s="23">
        <v>89</v>
      </c>
      <c r="S16" s="23">
        <v>83</v>
      </c>
      <c r="T16" s="20">
        <f t="shared" si="3"/>
        <v>86</v>
      </c>
      <c r="U16" s="20">
        <f t="shared" si="4"/>
        <v>75.3456363636363</v>
      </c>
      <c r="V16" s="23"/>
      <c r="W16" s="20"/>
      <c r="X16" s="25"/>
      <c r="Y16" s="36"/>
      <c r="Z16" s="25" t="s">
        <v>55</v>
      </c>
      <c r="AA16" s="25">
        <v>2.96</v>
      </c>
      <c r="AB16" s="23">
        <v>0</v>
      </c>
      <c r="AC16" s="23">
        <v>0</v>
      </c>
      <c r="AD16" s="23">
        <v>0</v>
      </c>
      <c r="AE16" s="23">
        <v>7</v>
      </c>
      <c r="AF16" s="23">
        <v>0</v>
      </c>
      <c r="AG16" s="20">
        <f t="shared" si="8"/>
        <v>0</v>
      </c>
      <c r="AH16" s="23"/>
      <c r="AI16" s="23"/>
      <c r="AJ16" s="20">
        <f t="shared" si="5"/>
        <v>0</v>
      </c>
      <c r="AK16" s="23"/>
      <c r="AL16" s="23"/>
      <c r="AM16" s="23"/>
      <c r="AN16" s="23"/>
      <c r="AO16" s="20">
        <f t="shared" si="6"/>
        <v>0</v>
      </c>
      <c r="AP16" s="20">
        <f t="shared" si="7"/>
        <v>78.3056363636363</v>
      </c>
    </row>
    <row r="17" s="1" customFormat="1" ht="43.2" spans="1:42">
      <c r="A17" s="18">
        <v>201626810305</v>
      </c>
      <c r="B17" s="19" t="s">
        <v>74</v>
      </c>
      <c r="C17" s="20">
        <v>55.92</v>
      </c>
      <c r="D17" s="21" t="s">
        <v>40</v>
      </c>
      <c r="E17" s="21" t="s">
        <v>40</v>
      </c>
      <c r="F17" s="22">
        <v>8</v>
      </c>
      <c r="G17" s="20">
        <v>7.82727272727273</v>
      </c>
      <c r="H17" s="23"/>
      <c r="I17" s="20">
        <v>7.82727272727273</v>
      </c>
      <c r="J17" s="30" t="s">
        <v>75</v>
      </c>
      <c r="K17" s="20">
        <v>0</v>
      </c>
      <c r="L17" s="31" t="s">
        <v>43</v>
      </c>
      <c r="M17" s="31">
        <v>-0.2</v>
      </c>
      <c r="N17" s="20">
        <f t="shared" si="0"/>
        <v>15.6272727272727</v>
      </c>
      <c r="O17" s="20">
        <f t="shared" si="1"/>
        <v>71.5472727272727</v>
      </c>
      <c r="P17" s="23">
        <v>2.766</v>
      </c>
      <c r="Q17" s="20">
        <f t="shared" si="2"/>
        <v>77.66</v>
      </c>
      <c r="R17" s="23">
        <v>60</v>
      </c>
      <c r="S17" s="23">
        <v>73</v>
      </c>
      <c r="T17" s="20">
        <f t="shared" si="3"/>
        <v>66.5</v>
      </c>
      <c r="U17" s="20">
        <f t="shared" si="4"/>
        <v>74.7101818181818</v>
      </c>
      <c r="V17" s="23"/>
      <c r="W17" s="20"/>
      <c r="X17" s="25" t="s">
        <v>76</v>
      </c>
      <c r="Y17" s="36">
        <v>1.5</v>
      </c>
      <c r="Z17" s="25"/>
      <c r="AA17" s="25"/>
      <c r="AB17" s="23">
        <v>66.5</v>
      </c>
      <c r="AC17" s="23">
        <v>1</v>
      </c>
      <c r="AD17" s="23">
        <v>40</v>
      </c>
      <c r="AE17" s="23">
        <v>40</v>
      </c>
      <c r="AF17" s="23">
        <v>4</v>
      </c>
      <c r="AG17" s="20">
        <f t="shared" si="8"/>
        <v>5</v>
      </c>
      <c r="AH17" s="23"/>
      <c r="AI17" s="23"/>
      <c r="AJ17" s="20">
        <f t="shared" si="5"/>
        <v>5</v>
      </c>
      <c r="AK17" s="23"/>
      <c r="AL17" s="23"/>
      <c r="AM17" s="23"/>
      <c r="AN17" s="23"/>
      <c r="AO17" s="20">
        <f t="shared" si="6"/>
        <v>0</v>
      </c>
      <c r="AP17" s="20">
        <f t="shared" si="7"/>
        <v>81.2101818181818</v>
      </c>
    </row>
    <row r="18" s="1" customFormat="1" spans="1:42">
      <c r="A18" s="18">
        <v>201626810306</v>
      </c>
      <c r="B18" s="19" t="s">
        <v>77</v>
      </c>
      <c r="C18" s="20">
        <v>56.4</v>
      </c>
      <c r="D18" s="21" t="s">
        <v>40</v>
      </c>
      <c r="E18" s="21" t="s">
        <v>40</v>
      </c>
      <c r="F18" s="22">
        <v>8</v>
      </c>
      <c r="G18" s="20">
        <v>7.82727272727273</v>
      </c>
      <c r="H18" s="23"/>
      <c r="I18" s="20">
        <v>7.82727272727273</v>
      </c>
      <c r="J18" s="30"/>
      <c r="K18" s="20"/>
      <c r="L18" s="31"/>
      <c r="M18" s="31"/>
      <c r="N18" s="20">
        <f t="shared" si="0"/>
        <v>15.8272727272727</v>
      </c>
      <c r="O18" s="20">
        <f t="shared" si="1"/>
        <v>72.2272727272727</v>
      </c>
      <c r="P18" s="23">
        <v>2.151</v>
      </c>
      <c r="Q18" s="20">
        <f t="shared" si="2"/>
        <v>71.51</v>
      </c>
      <c r="R18" s="23">
        <v>65</v>
      </c>
      <c r="S18" s="23">
        <v>70</v>
      </c>
      <c r="T18" s="20">
        <f t="shared" si="3"/>
        <v>67.5</v>
      </c>
      <c r="U18" s="20">
        <f t="shared" si="4"/>
        <v>71.3241818181818</v>
      </c>
      <c r="V18" s="23"/>
      <c r="W18" s="20"/>
      <c r="X18" s="25"/>
      <c r="Y18" s="36"/>
      <c r="Z18" s="25"/>
      <c r="AA18" s="25"/>
      <c r="AB18" s="23">
        <v>32.5</v>
      </c>
      <c r="AC18" s="23">
        <v>0</v>
      </c>
      <c r="AD18" s="23">
        <v>20</v>
      </c>
      <c r="AE18" s="23">
        <v>9</v>
      </c>
      <c r="AF18" s="23">
        <v>0.5</v>
      </c>
      <c r="AG18" s="20">
        <f t="shared" si="8"/>
        <v>0.5</v>
      </c>
      <c r="AH18" s="23"/>
      <c r="AI18" s="23"/>
      <c r="AJ18" s="20">
        <f t="shared" si="5"/>
        <v>0.5</v>
      </c>
      <c r="AK18" s="23"/>
      <c r="AL18" s="23"/>
      <c r="AM18" s="23"/>
      <c r="AN18" s="23"/>
      <c r="AO18" s="20">
        <f t="shared" si="6"/>
        <v>0</v>
      </c>
      <c r="AP18" s="20">
        <f t="shared" si="7"/>
        <v>71.8241818181818</v>
      </c>
    </row>
    <row r="19" s="1" customFormat="1" ht="36" spans="1:42">
      <c r="A19" s="26">
        <v>201626810328</v>
      </c>
      <c r="B19" s="25" t="s">
        <v>78</v>
      </c>
      <c r="C19" s="20">
        <v>54.88</v>
      </c>
      <c r="D19" s="21" t="s">
        <v>40</v>
      </c>
      <c r="E19" s="21" t="s">
        <v>40</v>
      </c>
      <c r="F19" s="22">
        <v>8</v>
      </c>
      <c r="G19" s="20">
        <v>8.30909090909091</v>
      </c>
      <c r="H19" s="23"/>
      <c r="I19" s="20">
        <v>8.30909090909091</v>
      </c>
      <c r="J19" s="30"/>
      <c r="K19" s="20"/>
      <c r="L19" s="23"/>
      <c r="M19" s="23"/>
      <c r="N19" s="20">
        <f t="shared" si="0"/>
        <v>16.3090909090909</v>
      </c>
      <c r="O19" s="20">
        <f t="shared" si="1"/>
        <v>71.1890909090909</v>
      </c>
      <c r="P19" s="23">
        <v>3.891</v>
      </c>
      <c r="Q19" s="20">
        <f t="shared" si="2"/>
        <v>88.91</v>
      </c>
      <c r="R19" s="23">
        <v>65</v>
      </c>
      <c r="S19" s="23">
        <v>62</v>
      </c>
      <c r="T19" s="20">
        <f t="shared" si="3"/>
        <v>63.5</v>
      </c>
      <c r="U19" s="20">
        <f t="shared" si="4"/>
        <v>81.0527272727273</v>
      </c>
      <c r="V19" s="23"/>
      <c r="W19" s="20"/>
      <c r="X19" s="19" t="s">
        <v>79</v>
      </c>
      <c r="Y19" s="36">
        <v>3.5</v>
      </c>
      <c r="Z19" s="19"/>
      <c r="AA19" s="19"/>
      <c r="AB19" s="23">
        <v>63.5</v>
      </c>
      <c r="AC19" s="23">
        <v>1</v>
      </c>
      <c r="AD19" s="23">
        <v>40</v>
      </c>
      <c r="AE19" s="23">
        <v>40</v>
      </c>
      <c r="AF19" s="23">
        <v>4</v>
      </c>
      <c r="AG19" s="20">
        <f t="shared" si="8"/>
        <v>5</v>
      </c>
      <c r="AH19" s="23"/>
      <c r="AI19" s="23"/>
      <c r="AJ19" s="20">
        <f t="shared" si="5"/>
        <v>5</v>
      </c>
      <c r="AK19" s="23" t="s">
        <v>80</v>
      </c>
      <c r="AL19" s="23">
        <v>0.6</v>
      </c>
      <c r="AM19" s="23" t="s">
        <v>80</v>
      </c>
      <c r="AN19" s="23">
        <v>0.6</v>
      </c>
      <c r="AO19" s="20">
        <f t="shared" si="6"/>
        <v>1.2</v>
      </c>
      <c r="AP19" s="20">
        <f t="shared" si="7"/>
        <v>90.7527272727273</v>
      </c>
    </row>
    <row r="20" s="1" customFormat="1" ht="24" spans="1:42">
      <c r="A20" s="18">
        <v>201626810405</v>
      </c>
      <c r="B20" s="19" t="s">
        <v>81</v>
      </c>
      <c r="C20" s="20">
        <v>55.97</v>
      </c>
      <c r="D20" s="21" t="s">
        <v>40</v>
      </c>
      <c r="E20" s="21" t="s">
        <v>40</v>
      </c>
      <c r="F20" s="22">
        <v>8</v>
      </c>
      <c r="G20" s="20">
        <v>8.2</v>
      </c>
      <c r="H20" s="23"/>
      <c r="I20" s="20">
        <v>8.2</v>
      </c>
      <c r="J20" s="30"/>
      <c r="K20" s="20"/>
      <c r="L20" s="31"/>
      <c r="M20" s="31"/>
      <c r="N20" s="20">
        <f t="shared" si="0"/>
        <v>16.2</v>
      </c>
      <c r="O20" s="20">
        <f t="shared" si="1"/>
        <v>72.17</v>
      </c>
      <c r="P20" s="23">
        <v>2.66</v>
      </c>
      <c r="Q20" s="20">
        <f t="shared" si="2"/>
        <v>76.6</v>
      </c>
      <c r="R20" s="23">
        <v>86</v>
      </c>
      <c r="S20" s="23">
        <v>72</v>
      </c>
      <c r="T20" s="20">
        <f t="shared" si="3"/>
        <v>79</v>
      </c>
      <c r="U20" s="20">
        <f t="shared" si="4"/>
        <v>75.511</v>
      </c>
      <c r="V20" s="23"/>
      <c r="W20" s="20"/>
      <c r="X20" s="25" t="s">
        <v>82</v>
      </c>
      <c r="Y20" s="36">
        <v>2.5</v>
      </c>
      <c r="Z20" s="25" t="s">
        <v>55</v>
      </c>
      <c r="AA20" s="25">
        <v>2.93</v>
      </c>
      <c r="AB20" s="23">
        <v>79</v>
      </c>
      <c r="AC20" s="23">
        <v>1.5</v>
      </c>
      <c r="AD20" s="23">
        <v>39</v>
      </c>
      <c r="AE20" s="23">
        <v>40</v>
      </c>
      <c r="AF20" s="23">
        <v>3.45</v>
      </c>
      <c r="AG20" s="20">
        <f t="shared" si="8"/>
        <v>4.95</v>
      </c>
      <c r="AH20" s="23"/>
      <c r="AI20" s="23"/>
      <c r="AJ20" s="20">
        <f t="shared" si="5"/>
        <v>4.95</v>
      </c>
      <c r="AK20" s="23"/>
      <c r="AL20" s="23"/>
      <c r="AM20" s="23"/>
      <c r="AN20" s="23"/>
      <c r="AO20" s="20">
        <f t="shared" si="6"/>
        <v>0</v>
      </c>
      <c r="AP20" s="20">
        <f t="shared" si="7"/>
        <v>85.891</v>
      </c>
    </row>
    <row r="21" s="1" customFormat="1" ht="168" spans="1:42">
      <c r="A21" s="24">
        <v>201626810518</v>
      </c>
      <c r="B21" s="25" t="s">
        <v>83</v>
      </c>
      <c r="C21" s="20">
        <v>55.91</v>
      </c>
      <c r="D21" s="21" t="s">
        <v>40</v>
      </c>
      <c r="E21" s="21" t="s">
        <v>40</v>
      </c>
      <c r="F21" s="22">
        <v>8</v>
      </c>
      <c r="G21" s="20">
        <v>7.67272727272727</v>
      </c>
      <c r="H21" s="23"/>
      <c r="I21" s="20">
        <v>7.67272727272727</v>
      </c>
      <c r="J21" s="30" t="s">
        <v>84</v>
      </c>
      <c r="K21" s="20">
        <v>0</v>
      </c>
      <c r="L21" s="31"/>
      <c r="M21" s="31"/>
      <c r="N21" s="20">
        <f t="shared" si="0"/>
        <v>15.6727272727273</v>
      </c>
      <c r="O21" s="20">
        <f t="shared" si="1"/>
        <v>71.5827272727273</v>
      </c>
      <c r="P21" s="23">
        <v>3.758</v>
      </c>
      <c r="Q21" s="20">
        <f t="shared" si="2"/>
        <v>87.58</v>
      </c>
      <c r="R21" s="23">
        <v>98</v>
      </c>
      <c r="S21" s="23">
        <v>98</v>
      </c>
      <c r="T21" s="20">
        <f t="shared" si="3"/>
        <v>98</v>
      </c>
      <c r="U21" s="20">
        <f t="shared" si="4"/>
        <v>83.8228181818182</v>
      </c>
      <c r="V21" s="23"/>
      <c r="W21" s="20"/>
      <c r="X21" s="25" t="s">
        <v>85</v>
      </c>
      <c r="Y21" s="36">
        <v>1</v>
      </c>
      <c r="Z21" s="25"/>
      <c r="AA21" s="25"/>
      <c r="AB21" s="23">
        <v>98</v>
      </c>
      <c r="AC21" s="23">
        <v>3</v>
      </c>
      <c r="AD21" s="23">
        <v>40</v>
      </c>
      <c r="AE21" s="23">
        <v>40</v>
      </c>
      <c r="AF21" s="23">
        <v>4</v>
      </c>
      <c r="AG21" s="20">
        <f t="shared" si="8"/>
        <v>7</v>
      </c>
      <c r="AH21" s="23" t="s">
        <v>86</v>
      </c>
      <c r="AI21" s="23">
        <v>29.5</v>
      </c>
      <c r="AJ21" s="20">
        <f t="shared" si="5"/>
        <v>36.5</v>
      </c>
      <c r="AK21" s="23"/>
      <c r="AL21" s="23"/>
      <c r="AM21" s="23"/>
      <c r="AN21" s="23"/>
      <c r="AO21" s="20">
        <f t="shared" si="6"/>
        <v>0</v>
      </c>
      <c r="AP21" s="20">
        <f t="shared" si="7"/>
        <v>121.322818181818</v>
      </c>
    </row>
    <row r="22" s="1" customFormat="1" ht="36" spans="1:42">
      <c r="A22" s="24">
        <v>201626810523</v>
      </c>
      <c r="B22" s="25" t="s">
        <v>87</v>
      </c>
      <c r="C22" s="20">
        <v>55.86</v>
      </c>
      <c r="D22" s="21" t="s">
        <v>40</v>
      </c>
      <c r="E22" s="21" t="s">
        <v>40</v>
      </c>
      <c r="F22" s="22">
        <v>8</v>
      </c>
      <c r="G22" s="20">
        <v>7.85714285714286</v>
      </c>
      <c r="H22" s="23"/>
      <c r="I22" s="20">
        <v>7.85714285714286</v>
      </c>
      <c r="J22" s="30" t="s">
        <v>88</v>
      </c>
      <c r="K22" s="20">
        <v>2</v>
      </c>
      <c r="L22" s="31"/>
      <c r="M22" s="31"/>
      <c r="N22" s="20">
        <f t="shared" si="0"/>
        <v>17.8571428571429</v>
      </c>
      <c r="O22" s="20">
        <f t="shared" si="1"/>
        <v>73.7171428571429</v>
      </c>
      <c r="P22" s="23">
        <v>3.278</v>
      </c>
      <c r="Q22" s="20">
        <f t="shared" si="2"/>
        <v>82.78</v>
      </c>
      <c r="R22" s="23">
        <v>77</v>
      </c>
      <c r="S22" s="23">
        <v>81</v>
      </c>
      <c r="T22" s="20">
        <f t="shared" si="3"/>
        <v>79</v>
      </c>
      <c r="U22" s="20">
        <f t="shared" si="4"/>
        <v>79.6831428571429</v>
      </c>
      <c r="V22" s="23"/>
      <c r="W22" s="20"/>
      <c r="X22" s="25" t="s">
        <v>89</v>
      </c>
      <c r="Y22" s="36">
        <v>1</v>
      </c>
      <c r="Z22" s="25"/>
      <c r="AA22" s="25"/>
      <c r="AB22" s="23">
        <v>79</v>
      </c>
      <c r="AC22" s="23">
        <v>1.5</v>
      </c>
      <c r="AD22" s="23">
        <v>40</v>
      </c>
      <c r="AE22" s="23">
        <v>40</v>
      </c>
      <c r="AF22" s="23">
        <v>4</v>
      </c>
      <c r="AG22" s="20">
        <f t="shared" si="8"/>
        <v>5.5</v>
      </c>
      <c r="AH22" s="23"/>
      <c r="AI22" s="23"/>
      <c r="AJ22" s="20">
        <f t="shared" si="5"/>
        <v>5.5</v>
      </c>
      <c r="AK22" s="23" t="s">
        <v>90</v>
      </c>
      <c r="AL22" s="23">
        <v>1</v>
      </c>
      <c r="AM22" s="23" t="s">
        <v>91</v>
      </c>
      <c r="AN22" s="23">
        <v>1</v>
      </c>
      <c r="AO22" s="20">
        <f t="shared" si="6"/>
        <v>2</v>
      </c>
      <c r="AP22" s="20">
        <f t="shared" si="7"/>
        <v>88.1831428571429</v>
      </c>
    </row>
    <row r="23" s="1" customFormat="1" ht="43.2" spans="1:42">
      <c r="A23" s="24">
        <v>201626810603</v>
      </c>
      <c r="B23" s="25" t="s">
        <v>92</v>
      </c>
      <c r="C23" s="20">
        <v>57.06</v>
      </c>
      <c r="D23" s="21" t="s">
        <v>40</v>
      </c>
      <c r="E23" s="21" t="s">
        <v>40</v>
      </c>
      <c r="F23" s="22">
        <v>8</v>
      </c>
      <c r="G23" s="20">
        <v>7.85714285714286</v>
      </c>
      <c r="H23" s="23"/>
      <c r="I23" s="20">
        <v>7.85714285714286</v>
      </c>
      <c r="J23" s="30" t="s">
        <v>93</v>
      </c>
      <c r="K23" s="20">
        <v>0</v>
      </c>
      <c r="L23" s="19"/>
      <c r="M23" s="19"/>
      <c r="N23" s="20">
        <f t="shared" si="0"/>
        <v>15.8571428571429</v>
      </c>
      <c r="O23" s="20">
        <f t="shared" si="1"/>
        <v>72.9171428571429</v>
      </c>
      <c r="P23" s="23">
        <v>3.678</v>
      </c>
      <c r="Q23" s="20">
        <f t="shared" si="2"/>
        <v>86.78</v>
      </c>
      <c r="R23" s="23">
        <v>87</v>
      </c>
      <c r="S23" s="23">
        <v>96</v>
      </c>
      <c r="T23" s="20">
        <f t="shared" si="3"/>
        <v>91.5</v>
      </c>
      <c r="U23" s="20">
        <f t="shared" si="4"/>
        <v>83.0931428571429</v>
      </c>
      <c r="V23" s="23"/>
      <c r="W23" s="20"/>
      <c r="X23" s="19" t="s">
        <v>94</v>
      </c>
      <c r="Y23" s="36">
        <v>1</v>
      </c>
      <c r="Z23" s="19"/>
      <c r="AA23" s="19"/>
      <c r="AB23" s="23">
        <v>91.5</v>
      </c>
      <c r="AC23" s="23">
        <v>3</v>
      </c>
      <c r="AD23" s="23">
        <v>40</v>
      </c>
      <c r="AE23" s="23">
        <v>40</v>
      </c>
      <c r="AF23" s="23">
        <v>4</v>
      </c>
      <c r="AG23" s="20">
        <f t="shared" si="8"/>
        <v>7</v>
      </c>
      <c r="AH23" s="23"/>
      <c r="AI23" s="23"/>
      <c r="AJ23" s="20">
        <f t="shared" si="5"/>
        <v>7</v>
      </c>
      <c r="AK23" s="23"/>
      <c r="AL23" s="23"/>
      <c r="AM23" s="23"/>
      <c r="AN23" s="23"/>
      <c r="AO23" s="20">
        <f t="shared" si="6"/>
        <v>0</v>
      </c>
      <c r="AP23" s="20">
        <f t="shared" si="7"/>
        <v>91.0931428571429</v>
      </c>
    </row>
    <row r="24" s="1" customFormat="1" ht="24" spans="1:42">
      <c r="A24" s="18">
        <v>201626810608</v>
      </c>
      <c r="B24" s="27" t="s">
        <v>95</v>
      </c>
      <c r="C24" s="20">
        <v>56.39</v>
      </c>
      <c r="D24" s="21" t="s">
        <v>40</v>
      </c>
      <c r="E24" s="21" t="s">
        <v>40</v>
      </c>
      <c r="F24" s="22">
        <v>8</v>
      </c>
      <c r="G24" s="20">
        <v>8.07272727272727</v>
      </c>
      <c r="H24" s="23"/>
      <c r="I24" s="20">
        <v>8.07272727272727</v>
      </c>
      <c r="J24" s="30"/>
      <c r="K24" s="20"/>
      <c r="L24" s="31"/>
      <c r="M24" s="31"/>
      <c r="N24" s="20">
        <f t="shared" si="0"/>
        <v>16.0727272727273</v>
      </c>
      <c r="O24" s="20">
        <f t="shared" si="1"/>
        <v>72.4627272727273</v>
      </c>
      <c r="P24" s="23">
        <v>2.496</v>
      </c>
      <c r="Q24" s="20">
        <f t="shared" si="2"/>
        <v>74.96</v>
      </c>
      <c r="R24" s="23">
        <v>65</v>
      </c>
      <c r="S24" s="23">
        <v>76</v>
      </c>
      <c r="T24" s="20">
        <f t="shared" si="3"/>
        <v>70.5</v>
      </c>
      <c r="U24" s="20">
        <f t="shared" si="4"/>
        <v>73.7648181818182</v>
      </c>
      <c r="V24" s="23"/>
      <c r="W24" s="20"/>
      <c r="X24" s="25" t="s">
        <v>96</v>
      </c>
      <c r="Y24" s="36">
        <v>1</v>
      </c>
      <c r="Z24" s="25"/>
      <c r="AA24" s="25"/>
      <c r="AB24" s="23">
        <v>70.5</v>
      </c>
      <c r="AC24" s="23">
        <v>1.5</v>
      </c>
      <c r="AD24" s="23">
        <v>40</v>
      </c>
      <c r="AE24" s="23">
        <v>40</v>
      </c>
      <c r="AF24" s="23">
        <v>4</v>
      </c>
      <c r="AG24" s="20">
        <f t="shared" si="8"/>
        <v>5.5</v>
      </c>
      <c r="AH24" s="23"/>
      <c r="AI24" s="23"/>
      <c r="AJ24" s="20">
        <f t="shared" si="5"/>
        <v>5.5</v>
      </c>
      <c r="AK24" s="23" t="s">
        <v>97</v>
      </c>
      <c r="AL24" s="23">
        <v>0.4</v>
      </c>
      <c r="AM24" s="23" t="s">
        <v>97</v>
      </c>
      <c r="AN24" s="23">
        <v>0.4</v>
      </c>
      <c r="AO24" s="20">
        <f t="shared" si="6"/>
        <v>0.8</v>
      </c>
      <c r="AP24" s="20">
        <f t="shared" si="7"/>
        <v>81.0648181818182</v>
      </c>
    </row>
    <row r="25" s="1" customFormat="1" ht="28.8" spans="1:42">
      <c r="A25" s="24">
        <v>201626810611</v>
      </c>
      <c r="B25" s="25" t="s">
        <v>98</v>
      </c>
      <c r="C25" s="20">
        <v>56.21</v>
      </c>
      <c r="D25" s="21" t="s">
        <v>40</v>
      </c>
      <c r="E25" s="21" t="s">
        <v>40</v>
      </c>
      <c r="F25" s="22">
        <v>8</v>
      </c>
      <c r="G25" s="20">
        <v>8.18181818181818</v>
      </c>
      <c r="H25" s="23"/>
      <c r="I25" s="20">
        <v>8.18181818181818</v>
      </c>
      <c r="J25" s="30" t="s">
        <v>99</v>
      </c>
      <c r="K25" s="20">
        <v>0</v>
      </c>
      <c r="L25" s="31"/>
      <c r="M25" s="31"/>
      <c r="N25" s="20">
        <f t="shared" si="0"/>
        <v>16.1818181818182</v>
      </c>
      <c r="O25" s="20">
        <f t="shared" si="1"/>
        <v>72.3918181818182</v>
      </c>
      <c r="P25" s="23">
        <v>2.882</v>
      </c>
      <c r="Q25" s="20">
        <f t="shared" si="2"/>
        <v>78.82</v>
      </c>
      <c r="R25" s="23">
        <v>78</v>
      </c>
      <c r="S25" s="23">
        <v>76</v>
      </c>
      <c r="T25" s="20">
        <f t="shared" si="3"/>
        <v>77</v>
      </c>
      <c r="U25" s="20">
        <f t="shared" si="4"/>
        <v>76.7095454545454</v>
      </c>
      <c r="V25" s="23"/>
      <c r="W25" s="20"/>
      <c r="X25" s="25"/>
      <c r="Y25" s="36"/>
      <c r="Z25" s="25"/>
      <c r="AA25" s="25"/>
      <c r="AB25" s="23">
        <v>77</v>
      </c>
      <c r="AC25" s="23">
        <v>1.5</v>
      </c>
      <c r="AD25" s="23">
        <v>21</v>
      </c>
      <c r="AE25" s="23">
        <v>25</v>
      </c>
      <c r="AF25" s="23">
        <v>1.3</v>
      </c>
      <c r="AG25" s="20">
        <f t="shared" si="8"/>
        <v>2.8</v>
      </c>
      <c r="AH25" s="23"/>
      <c r="AI25" s="23"/>
      <c r="AJ25" s="20">
        <f t="shared" si="5"/>
        <v>2.8</v>
      </c>
      <c r="AK25" s="23"/>
      <c r="AL25" s="23"/>
      <c r="AM25" s="23"/>
      <c r="AN25" s="23"/>
      <c r="AO25" s="20">
        <f t="shared" si="6"/>
        <v>0</v>
      </c>
      <c r="AP25" s="20">
        <f t="shared" si="7"/>
        <v>79.5095454545454</v>
      </c>
    </row>
    <row r="26" s="1" customFormat="1" ht="36" spans="1:42">
      <c r="A26" s="24">
        <v>201626810612</v>
      </c>
      <c r="B26" s="25" t="s">
        <v>100</v>
      </c>
      <c r="C26" s="20">
        <v>56.8</v>
      </c>
      <c r="D26" s="21" t="s">
        <v>40</v>
      </c>
      <c r="E26" s="21" t="s">
        <v>40</v>
      </c>
      <c r="F26" s="22">
        <v>8</v>
      </c>
      <c r="G26" s="20">
        <v>8.18181818181818</v>
      </c>
      <c r="H26" s="23"/>
      <c r="I26" s="20">
        <v>8.18181818181818</v>
      </c>
      <c r="J26" s="30"/>
      <c r="K26" s="20"/>
      <c r="L26" s="31"/>
      <c r="M26" s="31"/>
      <c r="N26" s="20">
        <f t="shared" si="0"/>
        <v>16.1818181818182</v>
      </c>
      <c r="O26" s="20">
        <f t="shared" si="1"/>
        <v>72.9818181818182</v>
      </c>
      <c r="P26" s="23">
        <v>2.76</v>
      </c>
      <c r="Q26" s="20">
        <f t="shared" si="2"/>
        <v>77.6</v>
      </c>
      <c r="R26" s="23">
        <v>81</v>
      </c>
      <c r="S26" s="23">
        <v>88</v>
      </c>
      <c r="T26" s="20">
        <f t="shared" si="3"/>
        <v>84.5</v>
      </c>
      <c r="U26" s="20">
        <f t="shared" si="4"/>
        <v>76.9045454545454</v>
      </c>
      <c r="V26" s="23"/>
      <c r="W26" s="20"/>
      <c r="X26" s="25"/>
      <c r="Y26" s="36"/>
      <c r="Z26" s="25" t="s">
        <v>101</v>
      </c>
      <c r="AA26" s="25">
        <v>2.175</v>
      </c>
      <c r="AB26" s="23">
        <v>84.5</v>
      </c>
      <c r="AC26" s="23">
        <v>2</v>
      </c>
      <c r="AD26" s="23">
        <v>20</v>
      </c>
      <c r="AE26" s="23">
        <v>25</v>
      </c>
      <c r="AF26" s="23">
        <v>1.25</v>
      </c>
      <c r="AG26" s="20">
        <f t="shared" si="8"/>
        <v>3.25</v>
      </c>
      <c r="AH26" s="23"/>
      <c r="AI26" s="23"/>
      <c r="AJ26" s="20">
        <f t="shared" si="5"/>
        <v>3.25</v>
      </c>
      <c r="AK26" s="23" t="s">
        <v>102</v>
      </c>
      <c r="AL26" s="23">
        <v>1</v>
      </c>
      <c r="AM26" s="23" t="s">
        <v>102</v>
      </c>
      <c r="AN26" s="23">
        <v>1</v>
      </c>
      <c r="AO26" s="20">
        <f t="shared" si="6"/>
        <v>2</v>
      </c>
      <c r="AP26" s="20">
        <f t="shared" si="7"/>
        <v>84.3295454545454</v>
      </c>
    </row>
    <row r="27" s="1" customFormat="1" ht="48" spans="1:42">
      <c r="A27" s="24">
        <v>201626810714</v>
      </c>
      <c r="B27" s="25" t="s">
        <v>103</v>
      </c>
      <c r="C27" s="20">
        <v>56.56</v>
      </c>
      <c r="D27" s="21" t="s">
        <v>40</v>
      </c>
      <c r="E27" s="21" t="s">
        <v>40</v>
      </c>
      <c r="F27" s="22">
        <v>8</v>
      </c>
      <c r="G27" s="20">
        <v>8.18181818181818</v>
      </c>
      <c r="H27" s="23"/>
      <c r="I27" s="20">
        <v>8.18181818181818</v>
      </c>
      <c r="J27" s="30"/>
      <c r="K27" s="20"/>
      <c r="L27" s="31" t="s">
        <v>43</v>
      </c>
      <c r="M27" s="31">
        <v>-0.2</v>
      </c>
      <c r="N27" s="20">
        <f t="shared" si="0"/>
        <v>15.9818181818182</v>
      </c>
      <c r="O27" s="20">
        <f t="shared" si="1"/>
        <v>72.5418181818182</v>
      </c>
      <c r="P27" s="23">
        <v>1.944</v>
      </c>
      <c r="Q27" s="20">
        <f t="shared" si="2"/>
        <v>69.44</v>
      </c>
      <c r="R27" s="23">
        <v>70</v>
      </c>
      <c r="S27" s="23">
        <v>77</v>
      </c>
      <c r="T27" s="20">
        <f t="shared" si="3"/>
        <v>73.5</v>
      </c>
      <c r="U27" s="20">
        <f t="shared" si="4"/>
        <v>70.7765454545454</v>
      </c>
      <c r="V27" s="23"/>
      <c r="W27" s="20"/>
      <c r="X27" s="25"/>
      <c r="Y27" s="36"/>
      <c r="Z27" s="25"/>
      <c r="AA27" s="25"/>
      <c r="AB27" s="23">
        <v>73.5</v>
      </c>
      <c r="AC27" s="23">
        <v>1.5</v>
      </c>
      <c r="AD27" s="23">
        <v>20</v>
      </c>
      <c r="AE27" s="23">
        <v>28</v>
      </c>
      <c r="AF27" s="23">
        <v>1.4</v>
      </c>
      <c r="AG27" s="20">
        <f t="shared" si="8"/>
        <v>2.9</v>
      </c>
      <c r="AH27" s="23"/>
      <c r="AI27" s="23"/>
      <c r="AJ27" s="20">
        <f t="shared" si="5"/>
        <v>2.9</v>
      </c>
      <c r="AK27" s="23" t="s">
        <v>104</v>
      </c>
      <c r="AL27" s="23">
        <v>1.5</v>
      </c>
      <c r="AM27" s="23" t="s">
        <v>105</v>
      </c>
      <c r="AN27" s="23">
        <v>1.5</v>
      </c>
      <c r="AO27" s="20">
        <f t="shared" si="6"/>
        <v>3</v>
      </c>
      <c r="AP27" s="20">
        <f t="shared" si="7"/>
        <v>76.6765454545454</v>
      </c>
    </row>
    <row r="28" s="1" customFormat="1" spans="1:42">
      <c r="A28" s="18">
        <v>201626810804</v>
      </c>
      <c r="B28" s="19" t="s">
        <v>106</v>
      </c>
      <c r="C28" s="20">
        <v>56.04</v>
      </c>
      <c r="D28" s="21" t="s">
        <v>40</v>
      </c>
      <c r="E28" s="21" t="s">
        <v>40</v>
      </c>
      <c r="F28" s="22">
        <v>8</v>
      </c>
      <c r="G28" s="20">
        <v>7.68181818181818</v>
      </c>
      <c r="H28" s="23"/>
      <c r="I28" s="20">
        <v>7.68181818181818</v>
      </c>
      <c r="J28" s="30"/>
      <c r="K28" s="20"/>
      <c r="L28" s="31"/>
      <c r="M28" s="31"/>
      <c r="N28" s="20">
        <f t="shared" si="0"/>
        <v>15.6818181818182</v>
      </c>
      <c r="O28" s="20">
        <f t="shared" si="1"/>
        <v>71.7218181818182</v>
      </c>
      <c r="P28" s="23">
        <v>1.548</v>
      </c>
      <c r="Q28" s="20">
        <f t="shared" si="2"/>
        <v>65.48</v>
      </c>
      <c r="R28" s="23">
        <v>76</v>
      </c>
      <c r="S28" s="34"/>
      <c r="T28" s="20">
        <f t="shared" si="3"/>
        <v>38</v>
      </c>
      <c r="U28" s="20">
        <f t="shared" si="4"/>
        <v>64.6045454545455</v>
      </c>
      <c r="V28" s="23"/>
      <c r="W28" s="20"/>
      <c r="X28" s="25"/>
      <c r="Y28" s="36"/>
      <c r="Z28" s="25"/>
      <c r="AA28" s="25"/>
      <c r="AB28" s="23">
        <v>0</v>
      </c>
      <c r="AC28" s="23">
        <v>0</v>
      </c>
      <c r="AD28" s="23">
        <v>0</v>
      </c>
      <c r="AE28" s="23">
        <v>0</v>
      </c>
      <c r="AF28" s="23">
        <v>0</v>
      </c>
      <c r="AG28" s="20">
        <f t="shared" si="8"/>
        <v>0</v>
      </c>
      <c r="AH28" s="23"/>
      <c r="AI28" s="23"/>
      <c r="AJ28" s="20">
        <f t="shared" si="5"/>
        <v>0</v>
      </c>
      <c r="AK28" s="23"/>
      <c r="AL28" s="23"/>
      <c r="AM28" s="23"/>
      <c r="AN28" s="23"/>
      <c r="AO28" s="20">
        <f t="shared" si="6"/>
        <v>0</v>
      </c>
      <c r="AP28" s="20">
        <f t="shared" si="7"/>
        <v>64.6045454545455</v>
      </c>
    </row>
    <row r="29" s="1" customFormat="1" spans="1:42">
      <c r="A29" s="18">
        <v>201626810831</v>
      </c>
      <c r="B29" s="19" t="s">
        <v>107</v>
      </c>
      <c r="C29" s="20">
        <v>56.04</v>
      </c>
      <c r="D29" s="21" t="s">
        <v>40</v>
      </c>
      <c r="E29" s="21" t="s">
        <v>40</v>
      </c>
      <c r="F29" s="22">
        <v>8</v>
      </c>
      <c r="G29" s="20">
        <v>7.82727272727273</v>
      </c>
      <c r="H29" s="23"/>
      <c r="I29" s="20">
        <v>7.82727272727273</v>
      </c>
      <c r="J29" s="30"/>
      <c r="K29" s="20"/>
      <c r="L29" s="23"/>
      <c r="M29" s="23"/>
      <c r="N29" s="20">
        <f t="shared" si="0"/>
        <v>15.8272727272727</v>
      </c>
      <c r="O29" s="20">
        <f t="shared" si="1"/>
        <v>71.8672727272727</v>
      </c>
      <c r="P29" s="23">
        <v>2.506</v>
      </c>
      <c r="Q29" s="20">
        <f t="shared" si="2"/>
        <v>75.06</v>
      </c>
      <c r="R29" s="23">
        <v>75</v>
      </c>
      <c r="S29" s="23">
        <v>65</v>
      </c>
      <c r="T29" s="20">
        <f t="shared" si="3"/>
        <v>70</v>
      </c>
      <c r="U29" s="20">
        <f t="shared" si="4"/>
        <v>73.5961818181818</v>
      </c>
      <c r="V29" s="23"/>
      <c r="W29" s="20"/>
      <c r="X29" s="23"/>
      <c r="Y29" s="20"/>
      <c r="Z29" s="23"/>
      <c r="AA29" s="23"/>
      <c r="AB29" s="23">
        <v>32.5</v>
      </c>
      <c r="AC29" s="23">
        <v>0</v>
      </c>
      <c r="AD29" s="23">
        <v>20</v>
      </c>
      <c r="AE29" s="23">
        <v>9</v>
      </c>
      <c r="AF29" s="23">
        <v>0.5</v>
      </c>
      <c r="AG29" s="20">
        <f t="shared" si="8"/>
        <v>0.5</v>
      </c>
      <c r="AH29" s="23"/>
      <c r="AI29" s="23"/>
      <c r="AJ29" s="20">
        <f t="shared" si="5"/>
        <v>0.5</v>
      </c>
      <c r="AK29" s="23"/>
      <c r="AL29" s="23"/>
      <c r="AM29" s="23"/>
      <c r="AN29" s="23"/>
      <c r="AO29" s="20">
        <f t="shared" si="6"/>
        <v>0</v>
      </c>
      <c r="AP29" s="20">
        <f t="shared" si="7"/>
        <v>74.0961818181818</v>
      </c>
    </row>
    <row r="30" s="1" customFormat="1" ht="24" spans="1:42">
      <c r="A30" s="18">
        <v>201626810929</v>
      </c>
      <c r="B30" s="19" t="s">
        <v>108</v>
      </c>
      <c r="C30" s="20">
        <v>56.1</v>
      </c>
      <c r="D30" s="21" t="s">
        <v>40</v>
      </c>
      <c r="E30" s="21" t="s">
        <v>40</v>
      </c>
      <c r="F30" s="22">
        <v>8</v>
      </c>
      <c r="G30" s="20">
        <v>8.30909090909091</v>
      </c>
      <c r="H30" s="23"/>
      <c r="I30" s="20">
        <v>8.30909090909091</v>
      </c>
      <c r="J30" s="30"/>
      <c r="K30" s="20"/>
      <c r="L30" s="31" t="s">
        <v>43</v>
      </c>
      <c r="M30" s="31">
        <v>-0.2</v>
      </c>
      <c r="N30" s="20">
        <f t="shared" si="0"/>
        <v>16.1090909090909</v>
      </c>
      <c r="O30" s="20">
        <f t="shared" si="1"/>
        <v>72.2090909090909</v>
      </c>
      <c r="P30" s="23">
        <v>3.04</v>
      </c>
      <c r="Q30" s="20">
        <f t="shared" si="2"/>
        <v>80.4</v>
      </c>
      <c r="R30" s="23">
        <v>80</v>
      </c>
      <c r="S30" s="23">
        <v>65</v>
      </c>
      <c r="T30" s="20">
        <f t="shared" si="3"/>
        <v>72.5</v>
      </c>
      <c r="U30" s="20">
        <f t="shared" si="4"/>
        <v>77.1527272727273</v>
      </c>
      <c r="V30" s="23"/>
      <c r="W30" s="20"/>
      <c r="X30" s="25" t="s">
        <v>109</v>
      </c>
      <c r="Y30" s="36">
        <v>1.5</v>
      </c>
      <c r="Z30" s="25"/>
      <c r="AA30" s="25"/>
      <c r="AB30" s="23">
        <v>0</v>
      </c>
      <c r="AC30" s="23">
        <v>0</v>
      </c>
      <c r="AD30" s="23">
        <v>18</v>
      </c>
      <c r="AE30" s="23">
        <v>18</v>
      </c>
      <c r="AF30" s="23">
        <v>0</v>
      </c>
      <c r="AG30" s="20">
        <f t="shared" si="8"/>
        <v>0</v>
      </c>
      <c r="AH30" s="23"/>
      <c r="AI30" s="23"/>
      <c r="AJ30" s="20">
        <f t="shared" si="5"/>
        <v>0</v>
      </c>
      <c r="AK30" s="23"/>
      <c r="AL30" s="23"/>
      <c r="AM30" s="23"/>
      <c r="AN30" s="23"/>
      <c r="AO30" s="20">
        <f t="shared" si="6"/>
        <v>0</v>
      </c>
      <c r="AP30" s="20">
        <f t="shared" si="7"/>
        <v>78.6527272727273</v>
      </c>
    </row>
    <row r="31" s="1" customFormat="1" ht="48" spans="1:42">
      <c r="A31" s="18">
        <v>201626811030</v>
      </c>
      <c r="B31" s="19" t="s">
        <v>110</v>
      </c>
      <c r="C31" s="20">
        <v>56.5</v>
      </c>
      <c r="D31" s="21" t="s">
        <v>40</v>
      </c>
      <c r="E31" s="21" t="s">
        <v>40</v>
      </c>
      <c r="F31" s="22">
        <v>8</v>
      </c>
      <c r="G31" s="20">
        <v>8.09090909090909</v>
      </c>
      <c r="H31" s="23"/>
      <c r="I31" s="20">
        <v>8.09090909090909</v>
      </c>
      <c r="J31" s="30"/>
      <c r="K31" s="20"/>
      <c r="L31" s="31"/>
      <c r="M31" s="31"/>
      <c r="N31" s="20">
        <f t="shared" si="0"/>
        <v>16.0909090909091</v>
      </c>
      <c r="O31" s="20">
        <f t="shared" si="1"/>
        <v>72.5909090909091</v>
      </c>
      <c r="P31" s="23">
        <v>2.939</v>
      </c>
      <c r="Q31" s="20">
        <f t="shared" si="2"/>
        <v>79.39</v>
      </c>
      <c r="R31" s="23">
        <v>74</v>
      </c>
      <c r="S31" s="23">
        <v>80</v>
      </c>
      <c r="T31" s="20">
        <f t="shared" si="3"/>
        <v>77</v>
      </c>
      <c r="U31" s="20">
        <f t="shared" si="4"/>
        <v>77.1112727272727</v>
      </c>
      <c r="V31" s="23"/>
      <c r="W31" s="20"/>
      <c r="X31" s="25"/>
      <c r="Y31" s="36"/>
      <c r="Z31" s="25"/>
      <c r="AA31" s="25"/>
      <c r="AB31" s="23">
        <v>77</v>
      </c>
      <c r="AC31" s="23">
        <v>1.5</v>
      </c>
      <c r="AD31" s="23">
        <v>40</v>
      </c>
      <c r="AE31" s="23">
        <v>40</v>
      </c>
      <c r="AF31" s="23">
        <v>4</v>
      </c>
      <c r="AG31" s="20">
        <f t="shared" si="8"/>
        <v>5.5</v>
      </c>
      <c r="AH31" s="23"/>
      <c r="AI31" s="23"/>
      <c r="AJ31" s="20">
        <f t="shared" si="5"/>
        <v>5.5</v>
      </c>
      <c r="AK31" s="23" t="s">
        <v>111</v>
      </c>
      <c r="AL31" s="23">
        <v>1</v>
      </c>
      <c r="AM31" s="23" t="s">
        <v>112</v>
      </c>
      <c r="AN31" s="23">
        <v>0.5</v>
      </c>
      <c r="AO31" s="20">
        <f t="shared" si="6"/>
        <v>1.5</v>
      </c>
      <c r="AP31" s="20">
        <f t="shared" si="7"/>
        <v>84.1112727272727</v>
      </c>
    </row>
    <row r="32" s="1" customFormat="1" ht="43.2" spans="1:42">
      <c r="A32" s="18">
        <v>201626811108</v>
      </c>
      <c r="B32" s="19" t="s">
        <v>113</v>
      </c>
      <c r="C32" s="20">
        <v>56.75</v>
      </c>
      <c r="D32" s="21" t="s">
        <v>40</v>
      </c>
      <c r="E32" s="21" t="s">
        <v>40</v>
      </c>
      <c r="F32" s="22">
        <v>8</v>
      </c>
      <c r="G32" s="20">
        <v>8.39090909090909</v>
      </c>
      <c r="H32" s="23"/>
      <c r="I32" s="20">
        <v>8.39090909090909</v>
      </c>
      <c r="J32" s="30" t="s">
        <v>114</v>
      </c>
      <c r="K32" s="20">
        <v>2</v>
      </c>
      <c r="L32" s="31"/>
      <c r="M32" s="31"/>
      <c r="N32" s="20">
        <f t="shared" si="0"/>
        <v>18.3909090909091</v>
      </c>
      <c r="O32" s="20">
        <f t="shared" si="1"/>
        <v>75.1409090909091</v>
      </c>
      <c r="P32" s="23">
        <v>3.55</v>
      </c>
      <c r="Q32" s="20">
        <f t="shared" si="2"/>
        <v>85.5</v>
      </c>
      <c r="R32" s="23">
        <v>65</v>
      </c>
      <c r="S32" s="23">
        <v>65</v>
      </c>
      <c r="T32" s="20">
        <f t="shared" si="3"/>
        <v>65</v>
      </c>
      <c r="U32" s="20">
        <f t="shared" si="4"/>
        <v>80.3422727272727</v>
      </c>
      <c r="V32" s="23"/>
      <c r="W32" s="20"/>
      <c r="X32" s="25" t="s">
        <v>85</v>
      </c>
      <c r="Y32" s="36">
        <v>1</v>
      </c>
      <c r="Z32" s="25"/>
      <c r="AA32" s="25"/>
      <c r="AB32" s="23">
        <v>65</v>
      </c>
      <c r="AC32" s="23">
        <v>1</v>
      </c>
      <c r="AD32" s="23">
        <v>40</v>
      </c>
      <c r="AE32" s="23">
        <v>40</v>
      </c>
      <c r="AF32" s="23">
        <v>4</v>
      </c>
      <c r="AG32" s="20">
        <f t="shared" si="8"/>
        <v>5</v>
      </c>
      <c r="AH32" s="23"/>
      <c r="AI32" s="23"/>
      <c r="AJ32" s="20">
        <f t="shared" si="5"/>
        <v>5</v>
      </c>
      <c r="AK32" s="23" t="s">
        <v>115</v>
      </c>
      <c r="AL32" s="23">
        <v>1</v>
      </c>
      <c r="AM32" s="23" t="s">
        <v>116</v>
      </c>
      <c r="AN32" s="23">
        <v>1</v>
      </c>
      <c r="AO32" s="20">
        <f t="shared" si="6"/>
        <v>2</v>
      </c>
      <c r="AP32" s="20">
        <f t="shared" si="7"/>
        <v>88.3422727272727</v>
      </c>
    </row>
    <row r="33" s="1" customFormat="1" spans="1:42">
      <c r="A33" s="18">
        <v>201626811221</v>
      </c>
      <c r="B33" s="19" t="s">
        <v>117</v>
      </c>
      <c r="C33" s="20">
        <v>57.1</v>
      </c>
      <c r="D33" s="21" t="s">
        <v>118</v>
      </c>
      <c r="E33" s="21" t="s">
        <v>118</v>
      </c>
      <c r="F33" s="22">
        <v>10</v>
      </c>
      <c r="G33" s="20">
        <v>8.18181818181818</v>
      </c>
      <c r="H33" s="23"/>
      <c r="I33" s="20">
        <v>8.18181818181818</v>
      </c>
      <c r="J33" s="30"/>
      <c r="K33" s="20"/>
      <c r="L33" s="31"/>
      <c r="M33" s="31"/>
      <c r="N33" s="20">
        <f t="shared" si="0"/>
        <v>18.1818181818182</v>
      </c>
      <c r="O33" s="20">
        <f t="shared" si="1"/>
        <v>75.2818181818182</v>
      </c>
      <c r="P33" s="23">
        <v>2.563</v>
      </c>
      <c r="Q33" s="20">
        <f t="shared" si="2"/>
        <v>75.63</v>
      </c>
      <c r="R33" s="23">
        <v>66</v>
      </c>
      <c r="S33" s="23">
        <v>71</v>
      </c>
      <c r="T33" s="20">
        <f t="shared" si="3"/>
        <v>68.5</v>
      </c>
      <c r="U33" s="20">
        <f t="shared" si="4"/>
        <v>74.8125454545454</v>
      </c>
      <c r="V33" s="23"/>
      <c r="W33" s="20"/>
      <c r="X33" s="25" t="s">
        <v>54</v>
      </c>
      <c r="Y33" s="36">
        <v>0.5</v>
      </c>
      <c r="Z33" s="25"/>
      <c r="AA33" s="25"/>
      <c r="AB33" s="23">
        <v>68.5</v>
      </c>
      <c r="AC33" s="23">
        <v>1</v>
      </c>
      <c r="AD33" s="23">
        <v>20</v>
      </c>
      <c r="AE33" s="23">
        <v>39</v>
      </c>
      <c r="AF33" s="23">
        <v>1.95</v>
      </c>
      <c r="AG33" s="20">
        <f t="shared" si="8"/>
        <v>2.95</v>
      </c>
      <c r="AH33" s="23"/>
      <c r="AI33" s="23"/>
      <c r="AJ33" s="20">
        <f t="shared" si="5"/>
        <v>2.95</v>
      </c>
      <c r="AK33" s="23" t="s">
        <v>119</v>
      </c>
      <c r="AL33" s="23">
        <v>0.5</v>
      </c>
      <c r="AM33" s="23" t="s">
        <v>119</v>
      </c>
      <c r="AN33" s="23">
        <v>0.5</v>
      </c>
      <c r="AO33" s="20">
        <f t="shared" si="6"/>
        <v>1</v>
      </c>
      <c r="AP33" s="20">
        <f t="shared" si="7"/>
        <v>79.2625454545454</v>
      </c>
    </row>
    <row r="34" s="1" customFormat="1" spans="1:42">
      <c r="A34" s="24">
        <v>201626811327</v>
      </c>
      <c r="B34" s="25" t="s">
        <v>120</v>
      </c>
      <c r="C34" s="20">
        <v>54.9</v>
      </c>
      <c r="D34" s="21" t="s">
        <v>40</v>
      </c>
      <c r="E34" s="21" t="s">
        <v>40</v>
      </c>
      <c r="F34" s="22">
        <v>8</v>
      </c>
      <c r="G34" s="20">
        <v>8.37272727272727</v>
      </c>
      <c r="H34" s="23"/>
      <c r="I34" s="20">
        <v>8.37272727272727</v>
      </c>
      <c r="J34" s="30"/>
      <c r="K34" s="20"/>
      <c r="L34" s="31"/>
      <c r="M34" s="31"/>
      <c r="N34" s="20">
        <f t="shared" si="0"/>
        <v>16.3727272727273</v>
      </c>
      <c r="O34" s="20">
        <f t="shared" si="1"/>
        <v>71.2727272727273</v>
      </c>
      <c r="P34" s="23">
        <v>3.123</v>
      </c>
      <c r="Q34" s="20">
        <f t="shared" si="2"/>
        <v>81.23</v>
      </c>
      <c r="R34" s="23">
        <v>73</v>
      </c>
      <c r="S34" s="23">
        <v>65</v>
      </c>
      <c r="T34" s="20">
        <f t="shared" si="3"/>
        <v>69</v>
      </c>
      <c r="U34" s="20">
        <f t="shared" si="4"/>
        <v>77.0198181818182</v>
      </c>
      <c r="V34" s="23"/>
      <c r="W34" s="20"/>
      <c r="X34" s="25" t="s">
        <v>121</v>
      </c>
      <c r="Y34" s="36">
        <v>0.5</v>
      </c>
      <c r="Z34" s="25"/>
      <c r="AA34" s="25"/>
      <c r="AB34" s="23">
        <v>69</v>
      </c>
      <c r="AC34" s="23">
        <v>1</v>
      </c>
      <c r="AD34" s="23">
        <v>40</v>
      </c>
      <c r="AE34" s="23">
        <v>40</v>
      </c>
      <c r="AF34" s="23">
        <v>4</v>
      </c>
      <c r="AG34" s="20">
        <f t="shared" si="8"/>
        <v>5</v>
      </c>
      <c r="AH34" s="23"/>
      <c r="AI34" s="23"/>
      <c r="AJ34" s="20">
        <f t="shared" si="5"/>
        <v>5</v>
      </c>
      <c r="AK34" s="23"/>
      <c r="AL34" s="23"/>
      <c r="AM34" s="23"/>
      <c r="AN34" s="23"/>
      <c r="AO34" s="20">
        <f t="shared" si="6"/>
        <v>0</v>
      </c>
      <c r="AP34" s="20">
        <f t="shared" si="7"/>
        <v>82.5198181818182</v>
      </c>
    </row>
    <row r="35" s="1" customFormat="1" ht="36" spans="1:42">
      <c r="A35" s="18">
        <v>201626811411</v>
      </c>
      <c r="B35" s="19" t="s">
        <v>122</v>
      </c>
      <c r="C35" s="20">
        <v>57.11</v>
      </c>
      <c r="D35" s="21" t="s">
        <v>118</v>
      </c>
      <c r="E35" s="21" t="s">
        <v>118</v>
      </c>
      <c r="F35" s="22">
        <v>10</v>
      </c>
      <c r="G35" s="20">
        <v>8.30909090909091</v>
      </c>
      <c r="H35" s="23"/>
      <c r="I35" s="20">
        <v>8.30909090909091</v>
      </c>
      <c r="J35" s="30" t="s">
        <v>123</v>
      </c>
      <c r="K35" s="20">
        <v>0</v>
      </c>
      <c r="L35" s="31"/>
      <c r="M35" s="31"/>
      <c r="N35" s="20">
        <f t="shared" si="0"/>
        <v>18.3090909090909</v>
      </c>
      <c r="O35" s="20">
        <f t="shared" si="1"/>
        <v>75.4190909090909</v>
      </c>
      <c r="P35" s="23">
        <v>3.221</v>
      </c>
      <c r="Q35" s="20">
        <f t="shared" si="2"/>
        <v>82.21</v>
      </c>
      <c r="R35" s="23">
        <v>93</v>
      </c>
      <c r="S35" s="23">
        <v>90</v>
      </c>
      <c r="T35" s="20">
        <f t="shared" si="3"/>
        <v>91.5</v>
      </c>
      <c r="U35" s="20">
        <f t="shared" si="4"/>
        <v>81.1017272727273</v>
      </c>
      <c r="V35" s="23"/>
      <c r="W35" s="20"/>
      <c r="X35" s="25" t="s">
        <v>121</v>
      </c>
      <c r="Y35" s="36">
        <v>0.5</v>
      </c>
      <c r="Z35" s="25" t="s">
        <v>55</v>
      </c>
      <c r="AA35" s="25">
        <v>3.03</v>
      </c>
      <c r="AB35" s="23">
        <v>41.5</v>
      </c>
      <c r="AC35" s="23">
        <v>0</v>
      </c>
      <c r="AD35" s="23">
        <v>24</v>
      </c>
      <c r="AE35" s="23">
        <v>4</v>
      </c>
      <c r="AF35" s="23">
        <v>0.7</v>
      </c>
      <c r="AG35" s="20">
        <f t="shared" si="8"/>
        <v>0.7</v>
      </c>
      <c r="AH35" s="23"/>
      <c r="AI35" s="23"/>
      <c r="AJ35" s="20">
        <f t="shared" si="5"/>
        <v>0.7</v>
      </c>
      <c r="AK35" s="23" t="s">
        <v>124</v>
      </c>
      <c r="AL35" s="23">
        <v>1.5</v>
      </c>
      <c r="AM35" s="23" t="s">
        <v>125</v>
      </c>
      <c r="AN35" s="23">
        <v>1.5</v>
      </c>
      <c r="AO35" s="20">
        <f t="shared" si="6"/>
        <v>3</v>
      </c>
      <c r="AP35" s="20">
        <f t="shared" si="7"/>
        <v>88.3317272727273</v>
      </c>
    </row>
    <row r="36" s="1" customFormat="1" spans="1:42">
      <c r="A36" s="18">
        <v>201626811422</v>
      </c>
      <c r="B36" s="19" t="s">
        <v>126</v>
      </c>
      <c r="C36" s="20">
        <v>56.2</v>
      </c>
      <c r="D36" s="21" t="s">
        <v>118</v>
      </c>
      <c r="E36" s="21" t="s">
        <v>118</v>
      </c>
      <c r="F36" s="22">
        <v>10</v>
      </c>
      <c r="G36" s="20">
        <v>8.30909090909091</v>
      </c>
      <c r="H36" s="23"/>
      <c r="I36" s="20">
        <v>8.30909090909091</v>
      </c>
      <c r="J36" s="30"/>
      <c r="K36" s="20"/>
      <c r="L36" s="31"/>
      <c r="M36" s="31"/>
      <c r="N36" s="20">
        <f t="shared" si="0"/>
        <v>18.3090909090909</v>
      </c>
      <c r="O36" s="20">
        <f t="shared" si="1"/>
        <v>74.5090909090909</v>
      </c>
      <c r="P36" s="23">
        <v>3.306</v>
      </c>
      <c r="Q36" s="20">
        <f t="shared" si="2"/>
        <v>83.06</v>
      </c>
      <c r="R36" s="23">
        <v>63</v>
      </c>
      <c r="S36" s="23">
        <v>66</v>
      </c>
      <c r="T36" s="20">
        <f t="shared" si="3"/>
        <v>64.5</v>
      </c>
      <c r="U36" s="20">
        <f t="shared" si="4"/>
        <v>78.6387272727273</v>
      </c>
      <c r="V36" s="23"/>
      <c r="W36" s="20"/>
      <c r="X36" s="25" t="s">
        <v>54</v>
      </c>
      <c r="Y36" s="36">
        <v>0.5</v>
      </c>
      <c r="Z36" s="25"/>
      <c r="AA36" s="25"/>
      <c r="AB36" s="23">
        <v>64.5</v>
      </c>
      <c r="AC36" s="23">
        <v>1</v>
      </c>
      <c r="AD36" s="23">
        <v>20</v>
      </c>
      <c r="AE36" s="23">
        <v>33</v>
      </c>
      <c r="AF36" s="23">
        <v>1.65</v>
      </c>
      <c r="AG36" s="20">
        <f t="shared" si="8"/>
        <v>2.65</v>
      </c>
      <c r="AH36" s="23"/>
      <c r="AI36" s="23"/>
      <c r="AJ36" s="20">
        <f t="shared" si="5"/>
        <v>2.65</v>
      </c>
      <c r="AK36" s="23"/>
      <c r="AL36" s="23"/>
      <c r="AM36" s="23"/>
      <c r="AN36" s="23"/>
      <c r="AO36" s="20">
        <f t="shared" si="6"/>
        <v>0</v>
      </c>
      <c r="AP36" s="20">
        <f t="shared" si="7"/>
        <v>81.7887272727273</v>
      </c>
    </row>
    <row r="37" s="1" customFormat="1" ht="12" spans="1:42">
      <c r="A37" s="28"/>
      <c r="C37" s="29"/>
      <c r="F37" s="28"/>
      <c r="G37" s="29"/>
      <c r="I37" s="29"/>
      <c r="K37" s="29"/>
      <c r="N37" s="29"/>
      <c r="O37" s="29"/>
      <c r="Q37" s="29"/>
      <c r="T37" s="29"/>
      <c r="U37" s="29"/>
      <c r="W37" s="29"/>
      <c r="Y37" s="29"/>
      <c r="AG37" s="29"/>
      <c r="AJ37" s="29"/>
      <c r="AO37" s="29"/>
      <c r="AP37" s="29"/>
    </row>
    <row r="38" s="1" customFormat="1" ht="12" spans="1:42">
      <c r="A38" s="28"/>
      <c r="C38" s="29"/>
      <c r="F38" s="28"/>
      <c r="G38" s="29"/>
      <c r="I38" s="29"/>
      <c r="K38" s="29"/>
      <c r="N38" s="29"/>
      <c r="O38" s="29"/>
      <c r="Q38" s="29"/>
      <c r="T38" s="29"/>
      <c r="U38" s="29"/>
      <c r="W38" s="29"/>
      <c r="Y38" s="29"/>
      <c r="AG38" s="29"/>
      <c r="AJ38" s="29"/>
      <c r="AO38" s="29"/>
      <c r="AP38" s="29"/>
    </row>
    <row r="39" s="1" customFormat="1" ht="12" spans="1:42">
      <c r="A39" s="28"/>
      <c r="C39" s="29"/>
      <c r="F39" s="28"/>
      <c r="G39" s="29"/>
      <c r="I39" s="29"/>
      <c r="K39" s="29"/>
      <c r="N39" s="29"/>
      <c r="O39" s="29"/>
      <c r="Q39" s="29"/>
      <c r="T39" s="29"/>
      <c r="U39" s="29"/>
      <c r="W39" s="29"/>
      <c r="Y39" s="29"/>
      <c r="AG39" s="29"/>
      <c r="AJ39" s="29"/>
      <c r="AO39" s="29"/>
      <c r="AP39" s="29"/>
    </row>
    <row r="40" s="1" customFormat="1" ht="12" spans="1:42">
      <c r="A40" s="28"/>
      <c r="C40" s="29"/>
      <c r="F40" s="28"/>
      <c r="G40" s="29"/>
      <c r="I40" s="29"/>
      <c r="K40" s="29"/>
      <c r="N40" s="29"/>
      <c r="O40" s="29"/>
      <c r="Q40" s="29"/>
      <c r="T40" s="29"/>
      <c r="U40" s="29"/>
      <c r="W40" s="29"/>
      <c r="Y40" s="29"/>
      <c r="AG40" s="29"/>
      <c r="AJ40" s="29"/>
      <c r="AO40" s="29"/>
      <c r="AP40" s="29"/>
    </row>
    <row r="41" s="1" customFormat="1" ht="12" spans="1:42">
      <c r="A41" s="28"/>
      <c r="C41" s="29"/>
      <c r="F41" s="28"/>
      <c r="G41" s="29"/>
      <c r="I41" s="29"/>
      <c r="K41" s="29"/>
      <c r="N41" s="29"/>
      <c r="O41" s="29"/>
      <c r="Q41" s="29"/>
      <c r="T41" s="29"/>
      <c r="U41" s="29"/>
      <c r="W41" s="29"/>
      <c r="Y41" s="29"/>
      <c r="AG41" s="29"/>
      <c r="AJ41" s="29"/>
      <c r="AO41" s="29"/>
      <c r="AP41" s="29"/>
    </row>
    <row r="42" s="1" customFormat="1" ht="12" spans="1:42">
      <c r="A42" s="28"/>
      <c r="C42" s="29"/>
      <c r="F42" s="28"/>
      <c r="G42" s="29"/>
      <c r="I42" s="29"/>
      <c r="K42" s="29"/>
      <c r="N42" s="29"/>
      <c r="O42" s="29"/>
      <c r="Q42" s="29"/>
      <c r="T42" s="29"/>
      <c r="U42" s="29"/>
      <c r="W42" s="29"/>
      <c r="Y42" s="29"/>
      <c r="AG42" s="29"/>
      <c r="AJ42" s="29"/>
      <c r="AO42" s="29"/>
      <c r="AP42" s="29"/>
    </row>
    <row r="43" s="1" customFormat="1" ht="12" spans="1:42">
      <c r="A43" s="28"/>
      <c r="C43" s="29"/>
      <c r="F43" s="28"/>
      <c r="G43" s="29"/>
      <c r="I43" s="29"/>
      <c r="K43" s="29"/>
      <c r="N43" s="29"/>
      <c r="O43" s="29"/>
      <c r="Q43" s="29"/>
      <c r="T43" s="29"/>
      <c r="U43" s="29"/>
      <c r="W43" s="29"/>
      <c r="Y43" s="29"/>
      <c r="AG43" s="29"/>
      <c r="AJ43" s="29"/>
      <c r="AO43" s="29"/>
      <c r="AP43" s="29"/>
    </row>
    <row r="44" s="1" customFormat="1" ht="12" spans="1:42">
      <c r="A44" s="28"/>
      <c r="C44" s="29"/>
      <c r="F44" s="28"/>
      <c r="G44" s="29"/>
      <c r="I44" s="29"/>
      <c r="K44" s="29"/>
      <c r="N44" s="29"/>
      <c r="O44" s="29"/>
      <c r="Q44" s="29"/>
      <c r="T44" s="29"/>
      <c r="U44" s="29"/>
      <c r="W44" s="29"/>
      <c r="Y44" s="29"/>
      <c r="AG44" s="29"/>
      <c r="AJ44" s="29"/>
      <c r="AO44" s="29"/>
      <c r="AP44" s="29"/>
    </row>
    <row r="45" s="1" customFormat="1" ht="12" spans="1:42">
      <c r="A45" s="28"/>
      <c r="C45" s="29"/>
      <c r="F45" s="28"/>
      <c r="G45" s="29"/>
      <c r="I45" s="29"/>
      <c r="K45" s="29"/>
      <c r="N45" s="29"/>
      <c r="O45" s="29"/>
      <c r="Q45" s="29"/>
      <c r="T45" s="29"/>
      <c r="U45" s="29"/>
      <c r="W45" s="29"/>
      <c r="Y45" s="29"/>
      <c r="AG45" s="29"/>
      <c r="AJ45" s="29"/>
      <c r="AO45" s="29"/>
      <c r="AP45" s="29"/>
    </row>
    <row r="46" s="1" customFormat="1" ht="12" spans="1:42">
      <c r="A46" s="28"/>
      <c r="C46" s="29"/>
      <c r="F46" s="28"/>
      <c r="G46" s="29"/>
      <c r="I46" s="29"/>
      <c r="K46" s="29"/>
      <c r="N46" s="29"/>
      <c r="O46" s="29"/>
      <c r="Q46" s="29"/>
      <c r="T46" s="29"/>
      <c r="U46" s="29"/>
      <c r="W46" s="29"/>
      <c r="Y46" s="29"/>
      <c r="AG46" s="29"/>
      <c r="AJ46" s="29"/>
      <c r="AO46" s="29"/>
      <c r="AP46" s="29"/>
    </row>
  </sheetData>
  <sortState ref="A5:XFC36">
    <sortCondition ref="A5:A36"/>
  </sortState>
  <mergeCells count="39">
    <mergeCell ref="C1:O1"/>
    <mergeCell ref="P1:Q1"/>
    <mergeCell ref="R1:T1"/>
    <mergeCell ref="V1:W1"/>
    <mergeCell ref="X1:Y1"/>
    <mergeCell ref="Z1:AA1"/>
    <mergeCell ref="AB1:AJ1"/>
    <mergeCell ref="AK1:AO1"/>
    <mergeCell ref="D2:N2"/>
    <mergeCell ref="D3:F3"/>
    <mergeCell ref="G3:I3"/>
    <mergeCell ref="J3:K3"/>
    <mergeCell ref="L3:M3"/>
    <mergeCell ref="A1:A4"/>
    <mergeCell ref="B1:B4"/>
    <mergeCell ref="C2:C4"/>
    <mergeCell ref="N3:N4"/>
    <mergeCell ref="O2:O4"/>
    <mergeCell ref="P2:P4"/>
    <mergeCell ref="Q2:Q4"/>
    <mergeCell ref="R2:R4"/>
    <mergeCell ref="S2:S4"/>
    <mergeCell ref="T2:T4"/>
    <mergeCell ref="U1:U4"/>
    <mergeCell ref="V2:V4"/>
    <mergeCell ref="W2:W4"/>
    <mergeCell ref="X2:X4"/>
    <mergeCell ref="Y2:Y4"/>
    <mergeCell ref="Z2:Z4"/>
    <mergeCell ref="AA2:AA4"/>
    <mergeCell ref="AJ2:AJ4"/>
    <mergeCell ref="AK2:AK4"/>
    <mergeCell ref="AL2:AL4"/>
    <mergeCell ref="AM2:AM4"/>
    <mergeCell ref="AN2:AN4"/>
    <mergeCell ref="AO2:AO4"/>
    <mergeCell ref="AP2:AP4"/>
    <mergeCell ref="AB2:AG3"/>
    <mergeCell ref="AH2:AI3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Daniel～</cp:lastModifiedBy>
  <dcterms:created xsi:type="dcterms:W3CDTF">2018-02-27T11:14:00Z</dcterms:created>
  <dcterms:modified xsi:type="dcterms:W3CDTF">2018-09-24T09:25:28Z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2052-10.1.0.7521</vt:lpwstr>
  </property>
</Properties>
</file>