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张苗苗\AppData\Local\Temp\HZ$D.123.2065\HZ$D.123.2066\2017-2018学年16级综合分-公示稿\"/>
    </mc:Choice>
  </mc:AlternateContent>
  <bookViews>
    <workbookView xWindow="0" yWindow="0" windowWidth="22950" windowHeight="99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O49" i="1" l="1"/>
  <c r="AG49" i="1"/>
  <c r="AJ49" i="1" s="1"/>
  <c r="T49" i="1"/>
  <c r="Q49" i="1"/>
  <c r="N49" i="1"/>
  <c r="O49" i="1" s="1"/>
  <c r="U49" i="1" s="1"/>
  <c r="AO48" i="1"/>
  <c r="AP48" i="1" s="1"/>
  <c r="AJ48" i="1"/>
  <c r="AG48" i="1"/>
  <c r="T48" i="1"/>
  <c r="Q48" i="1"/>
  <c r="N48" i="1"/>
  <c r="O48" i="1" s="1"/>
  <c r="U48" i="1" s="1"/>
  <c r="AO47" i="1"/>
  <c r="AG47" i="1"/>
  <c r="AJ47" i="1" s="1"/>
  <c r="T47" i="1"/>
  <c r="Q47" i="1"/>
  <c r="N47" i="1"/>
  <c r="O47" i="1" s="1"/>
  <c r="U47" i="1" s="1"/>
  <c r="AO46" i="1"/>
  <c r="AG46" i="1"/>
  <c r="AJ46" i="1" s="1"/>
  <c r="T46" i="1"/>
  <c r="Q46" i="1"/>
  <c r="O46" i="1"/>
  <c r="U46" i="1" s="1"/>
  <c r="N46" i="1"/>
  <c r="AO45" i="1"/>
  <c r="AP45" i="1" s="1"/>
  <c r="AJ45" i="1"/>
  <c r="AG45" i="1"/>
  <c r="T45" i="1"/>
  <c r="Q45" i="1"/>
  <c r="O45" i="1"/>
  <c r="U45" i="1" s="1"/>
  <c r="N45" i="1"/>
  <c r="AO44" i="1"/>
  <c r="AG44" i="1"/>
  <c r="AJ44" i="1" s="1"/>
  <c r="T44" i="1"/>
  <c r="Q44" i="1"/>
  <c r="N44" i="1"/>
  <c r="O44" i="1" s="1"/>
  <c r="U44" i="1" s="1"/>
  <c r="AO43" i="1"/>
  <c r="AG43" i="1"/>
  <c r="AJ43" i="1" s="1"/>
  <c r="T43" i="1"/>
  <c r="Q43" i="1"/>
  <c r="N43" i="1"/>
  <c r="O43" i="1" s="1"/>
  <c r="U43" i="1" s="1"/>
  <c r="AO42" i="1"/>
  <c r="AP42" i="1" s="1"/>
  <c r="AG42" i="1"/>
  <c r="AJ42" i="1" s="1"/>
  <c r="T42" i="1"/>
  <c r="Q42" i="1"/>
  <c r="O42" i="1"/>
  <c r="U42" i="1" s="1"/>
  <c r="N42" i="1"/>
  <c r="AO41" i="1"/>
  <c r="AP41" i="1" s="1"/>
  <c r="AJ41" i="1"/>
  <c r="AG41" i="1"/>
  <c r="T41" i="1"/>
  <c r="Q41" i="1"/>
  <c r="N41" i="1"/>
  <c r="O41" i="1" s="1"/>
  <c r="U41" i="1" s="1"/>
  <c r="AO40" i="1"/>
  <c r="AG40" i="1"/>
  <c r="AJ40" i="1" s="1"/>
  <c r="T40" i="1"/>
  <c r="Q40" i="1"/>
  <c r="N40" i="1"/>
  <c r="O40" i="1" s="1"/>
  <c r="U40" i="1" s="1"/>
  <c r="AO39" i="1"/>
  <c r="AG39" i="1"/>
  <c r="AJ39" i="1" s="1"/>
  <c r="T39" i="1"/>
  <c r="Q39" i="1"/>
  <c r="N39" i="1"/>
  <c r="O39" i="1" s="1"/>
  <c r="U39" i="1" s="1"/>
  <c r="AO38" i="1"/>
  <c r="AG38" i="1"/>
  <c r="AJ38" i="1" s="1"/>
  <c r="T38" i="1"/>
  <c r="Q38" i="1"/>
  <c r="O38" i="1"/>
  <c r="U38" i="1" s="1"/>
  <c r="N38" i="1"/>
  <c r="AO37" i="1"/>
  <c r="AP37" i="1" s="1"/>
  <c r="AJ37" i="1"/>
  <c r="AG37" i="1"/>
  <c r="T37" i="1"/>
  <c r="Q37" i="1"/>
  <c r="N37" i="1"/>
  <c r="O37" i="1" s="1"/>
  <c r="U37" i="1" s="1"/>
  <c r="AO36" i="1"/>
  <c r="AG36" i="1"/>
  <c r="AJ36" i="1" s="1"/>
  <c r="T36" i="1"/>
  <c r="Q36" i="1"/>
  <c r="N36" i="1"/>
  <c r="O36" i="1" s="1"/>
  <c r="U36" i="1" s="1"/>
  <c r="AO35" i="1"/>
  <c r="AG35" i="1"/>
  <c r="AJ35" i="1" s="1"/>
  <c r="AP35" i="1" s="1"/>
  <c r="T35" i="1"/>
  <c r="Q35" i="1"/>
  <c r="N35" i="1"/>
  <c r="O35" i="1" s="1"/>
  <c r="U35" i="1" s="1"/>
  <c r="AO34" i="1"/>
  <c r="AG34" i="1"/>
  <c r="AJ34" i="1" s="1"/>
  <c r="T34" i="1"/>
  <c r="Q34" i="1"/>
  <c r="O34" i="1"/>
  <c r="U34" i="1" s="1"/>
  <c r="N34" i="1"/>
  <c r="AO33" i="1"/>
  <c r="AJ33" i="1"/>
  <c r="AG33" i="1"/>
  <c r="T33" i="1"/>
  <c r="Q33" i="1"/>
  <c r="N33" i="1"/>
  <c r="O33" i="1" s="1"/>
  <c r="U33" i="1" s="1"/>
  <c r="AO32" i="1"/>
  <c r="AP32" i="1" s="1"/>
  <c r="AG32" i="1"/>
  <c r="AJ32" i="1" s="1"/>
  <c r="T32" i="1"/>
  <c r="Q32" i="1"/>
  <c r="N32" i="1"/>
  <c r="O32" i="1" s="1"/>
  <c r="U32" i="1" s="1"/>
  <c r="AO31" i="1"/>
  <c r="AG31" i="1"/>
  <c r="AJ31" i="1" s="1"/>
  <c r="AP31" i="1" s="1"/>
  <c r="T31" i="1"/>
  <c r="Q31" i="1"/>
  <c r="N31" i="1"/>
  <c r="O31" i="1" s="1"/>
  <c r="U31" i="1" s="1"/>
  <c r="AO30" i="1"/>
  <c r="AG30" i="1"/>
  <c r="AJ30" i="1" s="1"/>
  <c r="T30" i="1"/>
  <c r="Q30" i="1"/>
  <c r="O30" i="1"/>
  <c r="U30" i="1" s="1"/>
  <c r="N30" i="1"/>
  <c r="AO29" i="1"/>
  <c r="AP29" i="1" s="1"/>
  <c r="AJ29" i="1"/>
  <c r="AG29" i="1"/>
  <c r="T29" i="1"/>
  <c r="Q29" i="1"/>
  <c r="N29" i="1"/>
  <c r="O29" i="1" s="1"/>
  <c r="U29" i="1" s="1"/>
  <c r="AO28" i="1"/>
  <c r="AP28" i="1" s="1"/>
  <c r="AJ28" i="1"/>
  <c r="AG28" i="1"/>
  <c r="T28" i="1"/>
  <c r="Q28" i="1"/>
  <c r="N28" i="1"/>
  <c r="O28" i="1" s="1"/>
  <c r="U28" i="1" s="1"/>
  <c r="AO27" i="1"/>
  <c r="AG27" i="1"/>
  <c r="AJ27" i="1" s="1"/>
  <c r="T27" i="1"/>
  <c r="Q27" i="1"/>
  <c r="N27" i="1"/>
  <c r="O27" i="1" s="1"/>
  <c r="U27" i="1" s="1"/>
  <c r="AO26" i="1"/>
  <c r="AG26" i="1"/>
  <c r="AJ26" i="1" s="1"/>
  <c r="T26" i="1"/>
  <c r="Q26" i="1"/>
  <c r="O26" i="1"/>
  <c r="U26" i="1" s="1"/>
  <c r="N26" i="1"/>
  <c r="AO25" i="1"/>
  <c r="AP25" i="1" s="1"/>
  <c r="AJ25" i="1"/>
  <c r="AG25" i="1"/>
  <c r="T25" i="1"/>
  <c r="Q25" i="1"/>
  <c r="O25" i="1"/>
  <c r="U25" i="1" s="1"/>
  <c r="N25" i="1"/>
  <c r="AO24" i="1"/>
  <c r="AG24" i="1"/>
  <c r="AJ24" i="1" s="1"/>
  <c r="T24" i="1"/>
  <c r="Q24" i="1"/>
  <c r="N24" i="1"/>
  <c r="O24" i="1" s="1"/>
  <c r="U24" i="1" s="1"/>
  <c r="AO23" i="1"/>
  <c r="AG23" i="1"/>
  <c r="AJ23" i="1" s="1"/>
  <c r="T23" i="1"/>
  <c r="Q23" i="1"/>
  <c r="N23" i="1"/>
  <c r="O23" i="1" s="1"/>
  <c r="U23" i="1" s="1"/>
  <c r="AO22" i="1"/>
  <c r="AP22" i="1" s="1"/>
  <c r="AG22" i="1"/>
  <c r="AJ22" i="1" s="1"/>
  <c r="T22" i="1"/>
  <c r="Q22" i="1"/>
  <c r="O22" i="1"/>
  <c r="U22" i="1" s="1"/>
  <c r="N22" i="1"/>
  <c r="AO21" i="1"/>
  <c r="AP21" i="1" s="1"/>
  <c r="AJ21" i="1"/>
  <c r="AG21" i="1"/>
  <c r="T21" i="1"/>
  <c r="Q21" i="1"/>
  <c r="N21" i="1"/>
  <c r="O21" i="1" s="1"/>
  <c r="U21" i="1" s="1"/>
  <c r="AO20" i="1"/>
  <c r="AP20" i="1" s="1"/>
  <c r="AJ20" i="1"/>
  <c r="AG20" i="1"/>
  <c r="T20" i="1"/>
  <c r="Q20" i="1"/>
  <c r="N20" i="1"/>
  <c r="O20" i="1" s="1"/>
  <c r="U20" i="1" s="1"/>
  <c r="AO19" i="1"/>
  <c r="AG19" i="1"/>
  <c r="AJ19" i="1" s="1"/>
  <c r="T19" i="1"/>
  <c r="Q19" i="1"/>
  <c r="N19" i="1"/>
  <c r="O19" i="1" s="1"/>
  <c r="U19" i="1" s="1"/>
  <c r="AO18" i="1"/>
  <c r="AG18" i="1"/>
  <c r="AJ18" i="1" s="1"/>
  <c r="AP18" i="1" s="1"/>
  <c r="T18" i="1"/>
  <c r="Q18" i="1"/>
  <c r="O18" i="1"/>
  <c r="U18" i="1" s="1"/>
  <c r="N18" i="1"/>
  <c r="AO17" i="1"/>
  <c r="AP17" i="1" s="1"/>
  <c r="AJ17" i="1"/>
  <c r="AG17" i="1"/>
  <c r="T17" i="1"/>
  <c r="Q17" i="1"/>
  <c r="O17" i="1"/>
  <c r="U17" i="1" s="1"/>
  <c r="N17" i="1"/>
  <c r="AO16" i="1"/>
  <c r="AG16" i="1"/>
  <c r="AJ16" i="1" s="1"/>
  <c r="T16" i="1"/>
  <c r="Q16" i="1"/>
  <c r="N16" i="1"/>
  <c r="O16" i="1" s="1"/>
  <c r="U16" i="1" s="1"/>
  <c r="AO15" i="1"/>
  <c r="AG15" i="1"/>
  <c r="AJ15" i="1" s="1"/>
  <c r="T15" i="1"/>
  <c r="Q15" i="1"/>
  <c r="N15" i="1"/>
  <c r="O15" i="1" s="1"/>
  <c r="U15" i="1" s="1"/>
  <c r="AO14" i="1"/>
  <c r="AG14" i="1"/>
  <c r="AJ14" i="1" s="1"/>
  <c r="T14" i="1"/>
  <c r="Q14" i="1"/>
  <c r="O14" i="1"/>
  <c r="U14" i="1" s="1"/>
  <c r="N14" i="1"/>
  <c r="AO13" i="1"/>
  <c r="AP13" i="1" s="1"/>
  <c r="AJ13" i="1"/>
  <c r="AG13" i="1"/>
  <c r="T13" i="1"/>
  <c r="Q13" i="1"/>
  <c r="N13" i="1"/>
  <c r="O13" i="1" s="1"/>
  <c r="U13" i="1" s="1"/>
  <c r="AO12" i="1"/>
  <c r="AJ12" i="1"/>
  <c r="AG12" i="1"/>
  <c r="T12" i="1"/>
  <c r="Q12" i="1"/>
  <c r="N12" i="1"/>
  <c r="O12" i="1" s="1"/>
  <c r="U12" i="1" s="1"/>
  <c r="AO11" i="1"/>
  <c r="AG11" i="1"/>
  <c r="AJ11" i="1" s="1"/>
  <c r="T11" i="1"/>
  <c r="Q11" i="1"/>
  <c r="N11" i="1"/>
  <c r="O11" i="1" s="1"/>
  <c r="U11" i="1" s="1"/>
  <c r="AO10" i="1"/>
  <c r="AG10" i="1"/>
  <c r="AJ10" i="1" s="1"/>
  <c r="AP10" i="1" s="1"/>
  <c r="T10" i="1"/>
  <c r="Q10" i="1"/>
  <c r="O10" i="1"/>
  <c r="U10" i="1" s="1"/>
  <c r="N10" i="1"/>
  <c r="AO9" i="1"/>
  <c r="AJ9" i="1"/>
  <c r="AG9" i="1"/>
  <c r="T9" i="1"/>
  <c r="Q9" i="1"/>
  <c r="O9" i="1"/>
  <c r="U9" i="1" s="1"/>
  <c r="N9" i="1"/>
  <c r="AO8" i="1"/>
  <c r="AG8" i="1"/>
  <c r="AJ8" i="1" s="1"/>
  <c r="T8" i="1"/>
  <c r="Q8" i="1"/>
  <c r="N8" i="1"/>
  <c r="O8" i="1" s="1"/>
  <c r="U8" i="1" s="1"/>
  <c r="AO7" i="1"/>
  <c r="AG7" i="1"/>
  <c r="AJ7" i="1" s="1"/>
  <c r="AP7" i="1" s="1"/>
  <c r="T7" i="1"/>
  <c r="Q7" i="1"/>
  <c r="N7" i="1"/>
  <c r="O7" i="1" s="1"/>
  <c r="U7" i="1" s="1"/>
  <c r="AO6" i="1"/>
  <c r="AG6" i="1"/>
  <c r="AJ6" i="1" s="1"/>
  <c r="T6" i="1"/>
  <c r="Q6" i="1"/>
  <c r="O6" i="1"/>
  <c r="U6" i="1" s="1"/>
  <c r="N6" i="1"/>
  <c r="AO5" i="1"/>
  <c r="AJ5" i="1"/>
  <c r="AG5" i="1"/>
  <c r="T5" i="1"/>
  <c r="Q5" i="1"/>
  <c r="N5" i="1"/>
  <c r="O5" i="1" s="1"/>
  <c r="U5" i="1" s="1"/>
  <c r="AP38" i="1" l="1"/>
  <c r="AP44" i="1"/>
  <c r="AP14" i="1"/>
  <c r="AP27" i="1"/>
  <c r="AP47" i="1"/>
  <c r="AP16" i="1"/>
  <c r="AP23" i="1"/>
  <c r="AP34" i="1"/>
  <c r="AP40" i="1"/>
  <c r="AP43" i="1"/>
  <c r="AP9" i="1"/>
  <c r="AP19" i="1"/>
  <c r="AP24" i="1"/>
  <c r="AP6" i="1"/>
  <c r="AP5" i="1"/>
  <c r="AP15" i="1"/>
  <c r="AP30" i="1"/>
  <c r="AP33" i="1"/>
  <c r="AP36" i="1"/>
  <c r="AP39" i="1"/>
  <c r="AP46" i="1"/>
  <c r="AP8" i="1"/>
  <c r="AP12" i="1"/>
  <c r="AP26" i="1"/>
  <c r="AP11" i="1"/>
  <c r="AP49" i="1"/>
</calcChain>
</file>

<file path=xl/sharedStrings.xml><?xml version="1.0" encoding="utf-8"?>
<sst xmlns="http://schemas.openxmlformats.org/spreadsheetml/2006/main" count="296" uniqueCount="164">
  <si>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</si>
  <si>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</si>
  <si>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</si>
  <si>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</si>
  <si>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</si>
  <si>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</si>
  <si>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</si>
  <si>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</si>
  <si>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</si>
  <si>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</si>
  <si>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</si>
  <si>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</si>
  <si>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</si>
  <si>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</si>
  <si>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</si>
  <si>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</si>
  <si>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</si>
  <si>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</si>
  <si>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</si>
  <si>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</si>
  <si>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</si>
  <si>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</si>
  <si>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</si>
  <si>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</si>
  <si>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</si>
  <si>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</si>
  <si>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</si>
  <si>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</si>
  <si>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</si>
  <si>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</si>
  <si>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</si>
  <si>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</si>
  <si>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</si>
  <si>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</si>
  <si>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</si>
  <si>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</si>
  <si>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</si>
  <si>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</si>
  <si>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</si>
  <si>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陈雨枫</t>
  </si>
  <si>
    <t>B</t>
  </si>
  <si>
    <t>赖益明</t>
  </si>
  <si>
    <t>何宇</t>
  </si>
  <si>
    <t>志愿者共计125h/学运会81h;2017级迎新志愿者活动5h;综合事务大厅志愿者39h</t>
  </si>
  <si>
    <t>校服务外包二等奖/1.2</t>
  </si>
  <si>
    <t>CET-6 458/3.05</t>
  </si>
  <si>
    <t>马世瑞</t>
  </si>
  <si>
    <t>旷课二次/-0.4</t>
  </si>
  <si>
    <t>赵扬航</t>
  </si>
  <si>
    <t>旷课六次/-1.2</t>
  </si>
  <si>
    <t>李嘉滢</t>
  </si>
  <si>
    <t>20届办公技能大赛三等奖/0.5</t>
  </si>
  <si>
    <t>文体A</t>
  </si>
  <si>
    <t>倪鑫雨</t>
  </si>
  <si>
    <t>志愿者共计12h/ 盒聚变志愿者活动1h;院办物资整理志愿活动3h;阳光你我行·市中医院志愿服务4h;发校报志愿者活动4h</t>
  </si>
  <si>
    <t>黄艺恒</t>
  </si>
  <si>
    <t>21届办公技能大赛一等奖/2；校服务外包三等奖/0.5</t>
  </si>
  <si>
    <t>校学生会广宣部副部长A/1</t>
  </si>
  <si>
    <t>林声烨</t>
  </si>
  <si>
    <t>李俐渐</t>
  </si>
  <si>
    <t>志愿者共计2h/校运动会志愿者活动2h</t>
  </si>
  <si>
    <t>旷课一次/-0.2</t>
  </si>
  <si>
    <t>校服务外包三等奖/0.8</t>
  </si>
  <si>
    <t>余敏君</t>
  </si>
  <si>
    <t>志愿者共计16h/学运会8h;2017级迎新志愿者活动5h;综合事务大厅志愿者3h</t>
  </si>
  <si>
    <t>27届专业学术竞赛一等奖/2；校运河杯二等奖/2.0；院程序设计迎新赛银奖/1；全国大学生数学竞赛浙江赛区三等奖/1；校19届数模竞赛三等奖/1</t>
  </si>
  <si>
    <t>社团负责人B/1.5</t>
  </si>
  <si>
    <t>赵懿晖</t>
  </si>
  <si>
    <t>陈晟</t>
  </si>
  <si>
    <t>27届专业学术竞赛三等奖/0.5；校电子商务二等奖/1.0；省挑战杯铜奖/2.0 浙江省互联网创新创业大赛铜奖/2.6；浙江省第十三届大学生电子商务竞赛三等奖/0.5（成员三）</t>
  </si>
  <si>
    <t>CET-6 539/3.59</t>
  </si>
  <si>
    <t>杨奔昂</t>
  </si>
  <si>
    <t>江东浩</t>
  </si>
  <si>
    <t>21届专业学术竞赛三等奖/0.5</t>
  </si>
  <si>
    <t>林乐</t>
  </si>
  <si>
    <t>志愿者共计15.5h/2017级迎新志愿者活动8.5h;毅行志愿者活动7h</t>
  </si>
  <si>
    <t>20届办公技能大赛二等奖/1.0</t>
  </si>
  <si>
    <t>足球大院赛第一/0.8</t>
  </si>
  <si>
    <t>团总B/1</t>
  </si>
  <si>
    <t>刘泽润</t>
  </si>
  <si>
    <t>CET-6 511/3.41</t>
  </si>
  <si>
    <t>乒乓球大院赛第一/1.6</t>
  </si>
  <si>
    <t>学习A</t>
  </si>
  <si>
    <t>何佳雄</t>
  </si>
  <si>
    <t>志愿者共计13h/ 运动会志愿者活动8h;校友值年返校游园活动5h</t>
  </si>
  <si>
    <t>心理A</t>
  </si>
  <si>
    <t>彭悦</t>
  </si>
  <si>
    <t>外联部副部A/1.0</t>
  </si>
  <si>
    <t>外联部副部B/0.5</t>
  </si>
  <si>
    <t>王强</t>
  </si>
  <si>
    <t>27届专业学术竞赛一等奖/2</t>
  </si>
  <si>
    <t>CET-6 433/2.89</t>
  </si>
  <si>
    <t>班长A/1.5</t>
  </si>
  <si>
    <t>吴炳辉</t>
  </si>
  <si>
    <t>周湧杰</t>
  </si>
  <si>
    <t>志愿者共计16h/湿地博物馆7h;国庆西湖景区志愿者活动9h</t>
  </si>
  <si>
    <t>通报表扬/0.3</t>
  </si>
  <si>
    <t>m</t>
  </si>
  <si>
    <t>引体向上团体第二/0.6</t>
  </si>
  <si>
    <t>王琦超</t>
  </si>
  <si>
    <t>志愿者共计18h/运动会志愿者活动4h;2017级迎新志愿者活动5h；中国湿地博物馆志愿者活动9h</t>
  </si>
  <si>
    <t>王维</t>
  </si>
  <si>
    <t>志愿者共计5h/2017级迎新志愿者活动5h</t>
  </si>
  <si>
    <t>CET-4 457/2.29</t>
  </si>
  <si>
    <t>张平</t>
  </si>
  <si>
    <t>28届专业学术竞赛一等奖/2；21届办公技能大赛三等奖/0.5</t>
  </si>
  <si>
    <t>勤工征文比赛一等奖/1.6</t>
  </si>
  <si>
    <t>团支书A/1.5部长团A/1.5</t>
  </si>
  <si>
    <t>郑凯及</t>
  </si>
  <si>
    <t>CET-6 440/2.93</t>
  </si>
  <si>
    <t>生活委员B/0.5</t>
  </si>
  <si>
    <t>黄锁锁</t>
  </si>
  <si>
    <t>祁洪彬</t>
  </si>
  <si>
    <t>阮梦涛</t>
  </si>
  <si>
    <t>王旭超</t>
  </si>
  <si>
    <t>邹胜凯</t>
  </si>
  <si>
    <t>陈闻博</t>
  </si>
  <si>
    <t>20届办公技能大赛三等奖/0.5；21届专业学术竞赛三等奖/0.5</t>
  </si>
  <si>
    <t>CET6-438/2.92</t>
  </si>
  <si>
    <t>徐斌</t>
  </si>
  <si>
    <t>志愿者共计13h/毅行志愿者活动8h;2017级迎新志愿者活动5h</t>
  </si>
  <si>
    <t>27届专业学术竞赛二等奖/1.0</t>
  </si>
  <si>
    <t>CET-6 472/3.15</t>
  </si>
  <si>
    <t>窦瑾琨</t>
  </si>
  <si>
    <t>李雅琪</t>
  </si>
  <si>
    <t>20届办公技能大赛三等奖/0.5；27届专业学术竞赛二等奖/1.0；28届专业学术竞赛二等奖/1.0;校数模竞赛三等奖/0.8（团队）</t>
  </si>
  <si>
    <t>CET-6 509/3.39</t>
  </si>
  <si>
    <t>精弘副部A/1.0</t>
  </si>
  <si>
    <t>林冠冕</t>
  </si>
  <si>
    <t>志愿者共计10h/ 2017级迎新志愿者活动10h</t>
  </si>
  <si>
    <t>陆书鸿</t>
  </si>
  <si>
    <t>27届专业学术竞赛二等奖/1.0；全国数学竞赛浙江赛区二等奖/2；浙江省高数竞赛二等奖/2</t>
  </si>
  <si>
    <t>郑安琪</t>
  </si>
  <si>
    <t>通报表扬/0.3；校优秀团员/0.6</t>
  </si>
  <si>
    <t>校级优秀暑期社会实践成员/2</t>
  </si>
  <si>
    <t>20届办公技能大赛一等奖/2；21届办公技能大赛三等奖/0.5；27届专业学术竞赛三等奖/0.5；</t>
  </si>
  <si>
    <t>cet-6/456</t>
  </si>
  <si>
    <t>排球大院赛第二/0.6；校寝室达人赛亚军团体三人/1.6</t>
  </si>
  <si>
    <t>文娱部副部A/1.0</t>
  </si>
  <si>
    <t>智囊团A/1.5</t>
  </si>
  <si>
    <t>方锦涛</t>
  </si>
  <si>
    <t>21届办公技能大赛二等奖/1.0</t>
  </si>
  <si>
    <t>青马会员风采大赛二等奖/0.6</t>
  </si>
  <si>
    <t>青马干事B/0.4</t>
  </si>
  <si>
    <t>鲁友铭</t>
  </si>
  <si>
    <t>丁智欢</t>
  </si>
  <si>
    <t>A</t>
  </si>
  <si>
    <t>志愿者共计8.5h/ 2017级迎新志愿者活8.5h</t>
  </si>
  <si>
    <t>刘胜</t>
  </si>
  <si>
    <t>志愿者共计9h/国庆西湖景区志愿者活动9h</t>
  </si>
  <si>
    <t>干事A/0.6；宣调A</t>
  </si>
  <si>
    <t>学科副部B/0.5 创艺干事A/0.6;宣调A</t>
  </si>
  <si>
    <t>杨昂逸</t>
  </si>
  <si>
    <t>志愿者共计4h/计算机学院团学素质拓展志愿活动4h</t>
  </si>
  <si>
    <t>27届专业学术竞赛三等奖/0.5；28届专业学术竞赛二等奖/1.0</t>
  </si>
  <si>
    <t>社管副部A/1.0 纪检部干事B/0.4</t>
  </si>
  <si>
    <t>社管副部A/1 纪检部干事B/0.4</t>
  </si>
  <si>
    <t>沈华东</t>
  </si>
  <si>
    <t>20届办公技能大赛一等奖/2</t>
  </si>
  <si>
    <t>毛徐晗</t>
  </si>
  <si>
    <t>党员之家干事 B/0.4</t>
  </si>
  <si>
    <t>志愿者共计5h/浙江图书馆志愿者活动5h</t>
    <phoneticPr fontId="9" type="noConversion"/>
  </si>
  <si>
    <t>通报表扬/0.3；院优秀团干/0.3/优秀团员/0.3</t>
    <phoneticPr fontId="9" type="noConversion"/>
  </si>
  <si>
    <t>学院优秀团员/0.3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</si>
</sst>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8" formatCode="#,##0.00_ "/>
    <numFmt numFmtId="179" formatCode="0.00_ "/>
    <numFmt numFmtId="180" formatCode="0_ "/>
    <numFmt numFmtId="181" formatCode="0.00_);[Red]\(0.00\)"/>
    <numFmt numFmtId="182" formatCode="#,##0.00&quot; &quot;"/>
    <numFmt numFmtId="183" formatCode="#,##0_ "/>
  </numFmts>
  <fonts count="1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b/>
      <sz val="1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8" fillId="0" borderId="0"/>
  </cellStyleXfs>
  <cellXfs count="9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80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 applyFont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NumberFormat="1" applyFont="1" applyAlignment="1">
      <alignment vertical="center" wrapText="1"/>
    </xf>
    <xf numFmtId="0" fontId="0" fillId="0" borderId="1" xfId="0" applyFont="1" applyBorder="1" applyAlignment="1">
      <alignment horizontal="center" wrapText="1"/>
    </xf>
    <xf numFmtId="179" fontId="0" fillId="0" borderId="1" xfId="0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179" fontId="3" fillId="0" borderId="1" xfId="2" applyNumberFormat="1" applyFont="1" applyBorder="1" applyAlignment="1">
      <alignment horizontal="center" wrapText="1"/>
    </xf>
    <xf numFmtId="178" fontId="3" fillId="0" borderId="1" xfId="0" applyNumberFormat="1" applyFont="1" applyBorder="1" applyAlignment="1">
      <alignment horizontal="center" wrapText="1"/>
    </xf>
    <xf numFmtId="180" fontId="3" fillId="0" borderId="1" xfId="0" applyNumberFormat="1" applyFont="1" applyBorder="1" applyAlignment="1">
      <alignment horizontal="center" wrapText="1"/>
    </xf>
    <xf numFmtId="179" fontId="3" fillId="0" borderId="1" xfId="0" applyNumberFormat="1" applyFont="1" applyBorder="1" applyAlignment="1">
      <alignment horizontal="center" wrapText="1"/>
    </xf>
    <xf numFmtId="180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181" fontId="4" fillId="0" borderId="1" xfId="0" applyNumberFormat="1" applyFont="1" applyBorder="1" applyAlignment="1">
      <alignment horizontal="right" vertical="center" wrapText="1"/>
    </xf>
    <xf numFmtId="179" fontId="1" fillId="0" borderId="1" xfId="0" applyNumberFormat="1" applyFont="1" applyBorder="1">
      <alignment vertical="center"/>
    </xf>
    <xf numFmtId="180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178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181" fontId="4" fillId="0" borderId="1" xfId="0" applyNumberFormat="1" applyFont="1" applyFill="1" applyBorder="1" applyAlignment="1">
      <alignment horizontal="right" vertical="center" wrapText="1"/>
    </xf>
    <xf numFmtId="180" fontId="4" fillId="0" borderId="1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vertical="center" wrapText="1"/>
    </xf>
    <xf numFmtId="181" fontId="4" fillId="4" borderId="1" xfId="0" applyNumberFormat="1" applyFont="1" applyFill="1" applyBorder="1" applyAlignment="1">
      <alignment horizontal="right" vertical="center" wrapText="1"/>
    </xf>
    <xf numFmtId="49" fontId="5" fillId="3" borderId="5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/>
    <xf numFmtId="182" fontId="5" fillId="3" borderId="5" xfId="0" applyNumberFormat="1" applyFont="1" applyFill="1" applyBorder="1" applyAlignment="1">
      <alignment vertical="center" wrapText="1"/>
    </xf>
    <xf numFmtId="178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NumberFormat="1" applyFont="1" applyFill="1" applyBorder="1" applyAlignment="1"/>
    <xf numFmtId="0" fontId="4" fillId="4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183" fontId="4" fillId="4" borderId="1" xfId="0" applyNumberFormat="1" applyFont="1" applyFill="1" applyBorder="1" applyAlignment="1">
      <alignment horizontal="right" vertical="center" wrapText="1"/>
    </xf>
    <xf numFmtId="0" fontId="4" fillId="4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79" fontId="0" fillId="0" borderId="0" xfId="0" applyNumberFormat="1" applyFont="1" applyBorder="1" applyAlignment="1">
      <alignment vertical="center" wrapText="1"/>
    </xf>
    <xf numFmtId="178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1" xfId="2" applyNumberFormat="1" applyFont="1" applyBorder="1" applyAlignment="1">
      <alignment horizontal="center" wrapText="1"/>
    </xf>
    <xf numFmtId="179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79" fontId="4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179" fontId="4" fillId="2" borderId="1" xfId="0" applyNumberFormat="1" applyFont="1" applyFill="1" applyBorder="1" applyAlignment="1">
      <alignment horizontal="right" vertical="center" wrapText="1"/>
    </xf>
    <xf numFmtId="0" fontId="4" fillId="0" borderId="1" xfId="2" applyNumberFormat="1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79" fontId="6" fillId="0" borderId="1" xfId="1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9" fontId="1" fillId="0" borderId="1" xfId="0" applyNumberFormat="1" applyFont="1" applyBorder="1" applyAlignment="1">
      <alignment vertical="center" wrapText="1"/>
    </xf>
    <xf numFmtId="17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80" fontId="2" fillId="0" borderId="1" xfId="0" applyNumberFormat="1" applyFont="1" applyBorder="1" applyAlignment="1">
      <alignment horizontal="center" wrapText="1"/>
    </xf>
    <xf numFmtId="0" fontId="6" fillId="0" borderId="1" xfId="2" applyFont="1" applyBorder="1" applyAlignment="1">
      <alignment horizontal="center" wrapText="1"/>
    </xf>
    <xf numFmtId="179" fontId="6" fillId="0" borderId="1" xfId="2" applyNumberFormat="1" applyFont="1" applyBorder="1" applyAlignment="1">
      <alignment horizontal="center" wrapText="1"/>
    </xf>
    <xf numFmtId="0" fontId="6" fillId="0" borderId="1" xfId="2" applyFont="1" applyBorder="1" applyAlignment="1">
      <alignment horizontal="right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wrapText="1"/>
    </xf>
    <xf numFmtId="179" fontId="6" fillId="0" borderId="1" xfId="0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180" fontId="3" fillId="0" borderId="1" xfId="2" applyNumberFormat="1" applyFont="1" applyBorder="1" applyAlignment="1">
      <alignment horizontal="center" wrapText="1"/>
    </xf>
    <xf numFmtId="179" fontId="3" fillId="0" borderId="1" xfId="2" applyNumberFormat="1" applyFont="1" applyBorder="1" applyAlignment="1">
      <alignment horizontal="center" wrapText="1"/>
    </xf>
    <xf numFmtId="179" fontId="0" fillId="0" borderId="1" xfId="0" applyNumberFormat="1" applyFont="1" applyBorder="1" applyAlignment="1">
      <alignment horizontal="center" wrapText="1"/>
    </xf>
    <xf numFmtId="178" fontId="3" fillId="0" borderId="1" xfId="0" applyNumberFormat="1" applyFont="1" applyBorder="1" applyAlignment="1">
      <alignment horizontal="center" wrapText="1"/>
    </xf>
    <xf numFmtId="180" fontId="3" fillId="0" borderId="1" xfId="0" applyNumberFormat="1" applyFont="1" applyBorder="1" applyAlignment="1">
      <alignment horizontal="center" wrapText="1"/>
    </xf>
    <xf numFmtId="179" fontId="0" fillId="0" borderId="2" xfId="0" applyNumberFormat="1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179" fontId="3" fillId="0" borderId="1" xfId="0" applyNumberFormat="1" applyFont="1" applyBorder="1" applyAlignment="1">
      <alignment horizontal="center" wrapText="1"/>
    </xf>
    <xf numFmtId="180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79" fontId="3" fillId="0" borderId="1" xfId="1" applyNumberFormat="1" applyFont="1" applyBorder="1" applyAlignment="1">
      <alignment horizontal="center" wrapText="1"/>
    </xf>
    <xf numFmtId="0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right" wrapText="1"/>
    </xf>
    <xf numFmtId="49" fontId="10" fillId="3" borderId="5" xfId="0" applyNumberFormat="1" applyFont="1" applyFill="1" applyBorder="1" applyAlignment="1">
      <alignment vertical="center" wrapText="1"/>
    </xf>
    <xf numFmtId="178" fontId="11" fillId="0" borderId="1" xfId="0" applyNumberFormat="1" applyFont="1" applyBorder="1" applyAlignment="1">
      <alignment vertical="center" wrapText="1"/>
    </xf>
  </cellXfs>
  <cellStyles count="3">
    <cellStyle name="常规" xfId="0" builtinId="0"/>
    <cellStyle name="常规_Sheet1" xfId="2"/>
    <cellStyle name="常规_计科11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2"/>
  <sheetViews>
    <sheetView tabSelected="1" zoomScale="85" zoomScaleNormal="85" workbookViewId="0">
      <pane xSplit="2" ySplit="4" topLeftCell="C26" activePane="bottomRight" state="frozen"/>
      <selection pane="topRight"/>
      <selection pane="bottomLeft"/>
      <selection pane="bottomRight" activeCell="K42" sqref="K42"/>
    </sheetView>
  </sheetViews>
  <sheetFormatPr defaultColWidth="9" defaultRowHeight="13.5"/>
  <cols>
    <col min="1" max="1" width="13.75" style="2" customWidth="1"/>
    <col min="2" max="2" width="8.75" style="3" customWidth="1"/>
    <col min="3" max="3" width="10.75" style="4" customWidth="1"/>
    <col min="4" max="5" width="10.75" style="3" customWidth="1"/>
    <col min="6" max="6" width="6.75" style="2" customWidth="1"/>
    <col min="7" max="7" width="8.75" style="4" customWidth="1"/>
    <col min="8" max="8" width="10.75" style="3" customWidth="1"/>
    <col min="9" max="9" width="6.75" style="4" customWidth="1"/>
    <col min="10" max="10" width="28.75" style="3" customWidth="1"/>
    <col min="11" max="11" width="6.75" style="4" customWidth="1"/>
    <col min="12" max="12" width="16.75" style="3" customWidth="1"/>
    <col min="13" max="13" width="6.75" style="3" customWidth="1"/>
    <col min="14" max="15" width="6.75" style="4" customWidth="1"/>
    <col min="16" max="16" width="10.75" style="3" customWidth="1"/>
    <col min="17" max="17" width="6.75" style="4" customWidth="1"/>
    <col min="18" max="19" width="10.75" style="3" customWidth="1"/>
    <col min="20" max="21" width="8.75" style="4" customWidth="1"/>
    <col min="22" max="22" width="20.75" style="3" customWidth="1"/>
    <col min="23" max="23" width="6.75" style="4" customWidth="1"/>
    <col min="24" max="24" width="28.75" style="3" customWidth="1"/>
    <col min="25" max="25" width="6.75" style="4" customWidth="1"/>
    <col min="26" max="26" width="14.75" style="3" customWidth="1"/>
    <col min="27" max="27" width="6.75" style="5" customWidth="1"/>
    <col min="28" max="29" width="10.75" style="6" customWidth="1"/>
    <col min="30" max="31" width="8.75" style="3" customWidth="1"/>
    <col min="32" max="32" width="6.75" style="3" customWidth="1"/>
    <col min="33" max="33" width="8.75" style="4" customWidth="1"/>
    <col min="34" max="34" width="14.75" style="3" customWidth="1"/>
    <col min="35" max="35" width="6.75" style="5" customWidth="1"/>
    <col min="36" max="36" width="6.75" style="4" customWidth="1"/>
    <col min="37" max="37" width="10.75" style="3" customWidth="1"/>
    <col min="38" max="38" width="6.75" style="3" customWidth="1"/>
    <col min="39" max="39" width="10.75" style="3" customWidth="1"/>
    <col min="40" max="40" width="6.75" style="3" customWidth="1"/>
    <col min="41" max="41" width="6.75" style="4" customWidth="1"/>
    <col min="42" max="42" width="8.75" style="4" customWidth="1"/>
    <col min="43" max="16384" width="9" style="3"/>
  </cols>
  <sheetData>
    <row r="1" spans="1:44">
      <c r="A1" s="84" t="s">
        <v>0</v>
      </c>
      <c r="B1" s="85" t="s">
        <v>1</v>
      </c>
      <c r="C1" s="62" t="s">
        <v>2</v>
      </c>
      <c r="D1" s="63"/>
      <c r="E1" s="63"/>
      <c r="F1" s="64"/>
      <c r="G1" s="62"/>
      <c r="H1" s="63"/>
      <c r="I1" s="62"/>
      <c r="J1" s="63"/>
      <c r="K1" s="62"/>
      <c r="L1" s="63"/>
      <c r="M1" s="63"/>
      <c r="N1" s="62"/>
      <c r="O1" s="62"/>
      <c r="P1" s="63" t="s">
        <v>3</v>
      </c>
      <c r="Q1" s="62"/>
      <c r="R1" s="63" t="s">
        <v>4</v>
      </c>
      <c r="S1" s="63"/>
      <c r="T1" s="62"/>
      <c r="U1" s="62" t="s">
        <v>5</v>
      </c>
      <c r="V1" s="65" t="s">
        <v>6</v>
      </c>
      <c r="W1" s="66"/>
      <c r="X1" s="65" t="s">
        <v>7</v>
      </c>
      <c r="Y1" s="66"/>
      <c r="Z1" s="65" t="s">
        <v>8</v>
      </c>
      <c r="AA1" s="67"/>
      <c r="AB1" s="68" t="s">
        <v>9</v>
      </c>
      <c r="AC1" s="68"/>
      <c r="AD1" s="69"/>
      <c r="AE1" s="69"/>
      <c r="AF1" s="69"/>
      <c r="AG1" s="70"/>
      <c r="AH1" s="69"/>
      <c r="AI1" s="71"/>
      <c r="AJ1" s="70"/>
      <c r="AK1" s="72" t="s">
        <v>10</v>
      </c>
      <c r="AL1" s="72"/>
      <c r="AM1" s="72"/>
      <c r="AN1" s="72"/>
      <c r="AO1" s="73"/>
      <c r="AP1" s="59" t="s">
        <v>11</v>
      </c>
      <c r="AQ1" s="60"/>
      <c r="AR1" s="60"/>
    </row>
    <row r="2" spans="1:44">
      <c r="A2" s="84"/>
      <c r="B2" s="85"/>
      <c r="C2" s="77" t="s">
        <v>12</v>
      </c>
      <c r="D2" s="74" t="s">
        <v>13</v>
      </c>
      <c r="E2" s="74"/>
      <c r="F2" s="75"/>
      <c r="G2" s="76"/>
      <c r="H2" s="74"/>
      <c r="I2" s="76"/>
      <c r="J2" s="74"/>
      <c r="K2" s="76"/>
      <c r="L2" s="74"/>
      <c r="M2" s="74"/>
      <c r="N2" s="77"/>
      <c r="O2" s="77" t="s">
        <v>11</v>
      </c>
      <c r="P2" s="74" t="s">
        <v>14</v>
      </c>
      <c r="Q2" s="76" t="s">
        <v>15</v>
      </c>
      <c r="R2" s="74" t="s">
        <v>16</v>
      </c>
      <c r="S2" s="74" t="s">
        <v>17</v>
      </c>
      <c r="T2" s="76" t="s">
        <v>18</v>
      </c>
      <c r="U2" s="62"/>
      <c r="V2" s="74" t="s">
        <v>19</v>
      </c>
      <c r="W2" s="76" t="s">
        <v>15</v>
      </c>
      <c r="X2" s="74" t="s">
        <v>19</v>
      </c>
      <c r="Y2" s="76" t="s">
        <v>15</v>
      </c>
      <c r="Z2" s="74" t="s">
        <v>19</v>
      </c>
      <c r="AA2" s="74" t="s">
        <v>15</v>
      </c>
      <c r="AB2" s="88" t="s">
        <v>20</v>
      </c>
      <c r="AC2" s="88"/>
      <c r="AD2" s="74"/>
      <c r="AE2" s="74"/>
      <c r="AF2" s="74"/>
      <c r="AG2" s="76"/>
      <c r="AH2" s="74" t="s">
        <v>21</v>
      </c>
      <c r="AI2" s="89"/>
      <c r="AJ2" s="76" t="s">
        <v>22</v>
      </c>
      <c r="AK2" s="86" t="s">
        <v>23</v>
      </c>
      <c r="AL2" s="86" t="s">
        <v>15</v>
      </c>
      <c r="AM2" s="86" t="s">
        <v>24</v>
      </c>
      <c r="AN2" s="86" t="s">
        <v>15</v>
      </c>
      <c r="AO2" s="83" t="s">
        <v>11</v>
      </c>
      <c r="AP2" s="87" t="s">
        <v>15</v>
      </c>
      <c r="AQ2" s="60"/>
      <c r="AR2" s="60"/>
    </row>
    <row r="3" spans="1:44">
      <c r="A3" s="84"/>
      <c r="B3" s="85"/>
      <c r="C3" s="77"/>
      <c r="D3" s="78" t="s">
        <v>25</v>
      </c>
      <c r="E3" s="78"/>
      <c r="F3" s="79"/>
      <c r="G3" s="80" t="s">
        <v>26</v>
      </c>
      <c r="H3" s="81"/>
      <c r="I3" s="82"/>
      <c r="J3" s="78" t="s">
        <v>27</v>
      </c>
      <c r="K3" s="83"/>
      <c r="L3" s="78" t="s">
        <v>28</v>
      </c>
      <c r="M3" s="78"/>
      <c r="N3" s="77" t="s">
        <v>15</v>
      </c>
      <c r="O3" s="77"/>
      <c r="P3" s="74"/>
      <c r="Q3" s="76"/>
      <c r="R3" s="74"/>
      <c r="S3" s="74"/>
      <c r="T3" s="76"/>
      <c r="U3" s="62"/>
      <c r="V3" s="74"/>
      <c r="W3" s="76"/>
      <c r="X3" s="74"/>
      <c r="Y3" s="76"/>
      <c r="Z3" s="74"/>
      <c r="AA3" s="74"/>
      <c r="AB3" s="88"/>
      <c r="AC3" s="88"/>
      <c r="AD3" s="74"/>
      <c r="AE3" s="74"/>
      <c r="AF3" s="74"/>
      <c r="AG3" s="76"/>
      <c r="AH3" s="74"/>
      <c r="AI3" s="89"/>
      <c r="AJ3" s="76"/>
      <c r="AK3" s="86"/>
      <c r="AL3" s="86"/>
      <c r="AM3" s="86"/>
      <c r="AN3" s="86"/>
      <c r="AO3" s="83"/>
      <c r="AP3" s="87"/>
      <c r="AQ3" s="60"/>
      <c r="AR3" s="60"/>
    </row>
    <row r="4" spans="1:44" ht="27.95" customHeight="1">
      <c r="A4" s="84"/>
      <c r="B4" s="85"/>
      <c r="C4" s="77"/>
      <c r="D4" s="11" t="s">
        <v>29</v>
      </c>
      <c r="E4" s="11" t="s">
        <v>30</v>
      </c>
      <c r="F4" s="12" t="s">
        <v>11</v>
      </c>
      <c r="G4" s="13" t="s">
        <v>31</v>
      </c>
      <c r="H4" s="7" t="s">
        <v>32</v>
      </c>
      <c r="I4" s="8" t="s">
        <v>15</v>
      </c>
      <c r="J4" s="11" t="s">
        <v>19</v>
      </c>
      <c r="K4" s="13" t="s">
        <v>15</v>
      </c>
      <c r="L4" s="11" t="s">
        <v>19</v>
      </c>
      <c r="M4" s="11" t="s">
        <v>15</v>
      </c>
      <c r="N4" s="77"/>
      <c r="O4" s="77"/>
      <c r="P4" s="85"/>
      <c r="Q4" s="77"/>
      <c r="R4" s="85"/>
      <c r="S4" s="85"/>
      <c r="T4" s="77"/>
      <c r="U4" s="62"/>
      <c r="V4" s="85"/>
      <c r="W4" s="77"/>
      <c r="X4" s="85"/>
      <c r="Y4" s="77"/>
      <c r="Z4" s="74"/>
      <c r="AA4" s="74"/>
      <c r="AB4" s="49" t="s">
        <v>33</v>
      </c>
      <c r="AC4" s="49" t="s">
        <v>34</v>
      </c>
      <c r="AD4" s="9" t="s">
        <v>35</v>
      </c>
      <c r="AE4" s="9" t="s">
        <v>36</v>
      </c>
      <c r="AF4" s="9" t="s">
        <v>37</v>
      </c>
      <c r="AG4" s="10" t="s">
        <v>38</v>
      </c>
      <c r="AH4" s="9" t="s">
        <v>19</v>
      </c>
      <c r="AI4" s="9" t="s">
        <v>15</v>
      </c>
      <c r="AJ4" s="76"/>
      <c r="AK4" s="86"/>
      <c r="AL4" s="86"/>
      <c r="AM4" s="86"/>
      <c r="AN4" s="86"/>
      <c r="AO4" s="83"/>
      <c r="AP4" s="87"/>
      <c r="AQ4" s="60"/>
      <c r="AR4" s="60"/>
    </row>
    <row r="5" spans="1:44" s="1" customFormat="1">
      <c r="A5" s="14">
        <v>201507760106</v>
      </c>
      <c r="B5" s="15" t="s">
        <v>39</v>
      </c>
      <c r="C5" s="16">
        <v>55.32</v>
      </c>
      <c r="D5" s="16" t="s">
        <v>40</v>
      </c>
      <c r="E5" s="16" t="s">
        <v>40</v>
      </c>
      <c r="F5" s="14">
        <v>8</v>
      </c>
      <c r="G5" s="17">
        <v>7.9285714285714297</v>
      </c>
      <c r="H5" s="15"/>
      <c r="I5" s="17">
        <v>7.9285714285714297</v>
      </c>
      <c r="J5" s="26"/>
      <c r="K5" s="15"/>
      <c r="L5" s="15"/>
      <c r="M5" s="15"/>
      <c r="N5" s="20">
        <f>M5+K5+I5+F5</f>
        <v>15.928571428571431</v>
      </c>
      <c r="O5" s="20">
        <f>N5+C5</f>
        <v>71.248571428571438</v>
      </c>
      <c r="P5" s="27"/>
      <c r="Q5" s="20">
        <f t="shared" ref="Q5:Q18" si="0">P5*10+50</f>
        <v>50</v>
      </c>
      <c r="R5" s="34"/>
      <c r="S5" s="34"/>
      <c r="T5" s="15">
        <f>(R5+S5)/2</f>
        <v>0</v>
      </c>
      <c r="U5" s="20">
        <f>O5*0.3+Q5*0.6+T5*0.1</f>
        <v>51.374571428571429</v>
      </c>
      <c r="V5" s="35"/>
      <c r="W5" s="15"/>
      <c r="X5" s="35"/>
      <c r="Y5" s="50"/>
      <c r="Z5" s="35"/>
      <c r="AA5" s="15"/>
      <c r="AB5" s="38">
        <v>0</v>
      </c>
      <c r="AC5" s="38">
        <v>0</v>
      </c>
      <c r="AD5" s="51">
        <v>0</v>
      </c>
      <c r="AE5" s="51">
        <v>0</v>
      </c>
      <c r="AF5" s="51">
        <v>0</v>
      </c>
      <c r="AG5" s="15">
        <f>AC5+AF5</f>
        <v>0</v>
      </c>
      <c r="AH5" s="15"/>
      <c r="AI5" s="15"/>
      <c r="AJ5" s="15">
        <f>AI5+AG5</f>
        <v>0</v>
      </c>
      <c r="AK5" s="32"/>
      <c r="AL5" s="20"/>
      <c r="AM5" s="58"/>
      <c r="AN5" s="58"/>
      <c r="AO5" s="61">
        <f t="shared" ref="AO5:AO49" si="1">AL5+AN5</f>
        <v>0</v>
      </c>
      <c r="AP5" s="61">
        <f>AO5+AJ5+AA5+Y5+W5+U5</f>
        <v>51.374571428571429</v>
      </c>
    </row>
    <row r="6" spans="1:44" s="1" customFormat="1">
      <c r="A6" s="14">
        <v>201509550213</v>
      </c>
      <c r="B6" s="15" t="s">
        <v>41</v>
      </c>
      <c r="C6" s="16">
        <v>55.23</v>
      </c>
      <c r="D6" s="16" t="s">
        <v>40</v>
      </c>
      <c r="E6" s="16" t="s">
        <v>40</v>
      </c>
      <c r="F6" s="14">
        <v>8</v>
      </c>
      <c r="G6" s="17">
        <v>7.9285714285714297</v>
      </c>
      <c r="H6" s="15"/>
      <c r="I6" s="17">
        <v>7.9285714285714297</v>
      </c>
      <c r="J6" s="26"/>
      <c r="K6" s="15"/>
      <c r="L6" s="15"/>
      <c r="M6" s="15"/>
      <c r="N6" s="20">
        <f t="shared" ref="N6:N49" si="2">M6+K6+I6+F6</f>
        <v>15.928571428571431</v>
      </c>
      <c r="O6" s="20">
        <f t="shared" ref="O6:O49" si="3">N6+C6</f>
        <v>71.158571428571435</v>
      </c>
      <c r="P6" s="27"/>
      <c r="Q6" s="20">
        <f t="shared" si="0"/>
        <v>50</v>
      </c>
      <c r="R6" s="34"/>
      <c r="S6" s="34"/>
      <c r="T6" s="15">
        <f t="shared" ref="T6:T49" si="4">(R6+S6)/2</f>
        <v>0</v>
      </c>
      <c r="U6" s="20">
        <f t="shared" ref="U6:U49" si="5">O6*0.3+Q6*0.6+T6*0.1</f>
        <v>51.347571428571428</v>
      </c>
      <c r="V6" s="35"/>
      <c r="W6" s="15"/>
      <c r="X6" s="35"/>
      <c r="Y6" s="50"/>
      <c r="Z6" s="35"/>
      <c r="AA6" s="15"/>
      <c r="AB6" s="38">
        <v>0</v>
      </c>
      <c r="AC6" s="38">
        <v>0</v>
      </c>
      <c r="AD6" s="51">
        <v>0</v>
      </c>
      <c r="AE6" s="51">
        <v>0</v>
      </c>
      <c r="AF6" s="51">
        <v>0</v>
      </c>
      <c r="AG6" s="15">
        <f t="shared" ref="AG6:AG49" si="6">AC6+AF6</f>
        <v>0</v>
      </c>
      <c r="AH6" s="15"/>
      <c r="AI6" s="15"/>
      <c r="AJ6" s="15">
        <f>AI6+AG6</f>
        <v>0</v>
      </c>
      <c r="AK6" s="32"/>
      <c r="AL6" s="20"/>
      <c r="AM6" s="58"/>
      <c r="AN6" s="58"/>
      <c r="AO6" s="61">
        <f t="shared" si="1"/>
        <v>0</v>
      </c>
      <c r="AP6" s="61">
        <f>AO6+AJ6+AA6+Y6+W6+U6</f>
        <v>51.347571428571428</v>
      </c>
    </row>
    <row r="7" spans="1:44" s="1" customFormat="1" ht="40.5">
      <c r="A7" s="18">
        <v>201518530505</v>
      </c>
      <c r="B7" s="19" t="s">
        <v>42</v>
      </c>
      <c r="C7" s="16">
        <v>55.562962962962999</v>
      </c>
      <c r="D7" s="16" t="s">
        <v>40</v>
      </c>
      <c r="E7" s="16" t="s">
        <v>40</v>
      </c>
      <c r="F7" s="14">
        <v>8</v>
      </c>
      <c r="G7" s="17">
        <v>7.5857142857142899</v>
      </c>
      <c r="H7" s="20"/>
      <c r="I7" s="17">
        <v>7.5857142857142899</v>
      </c>
      <c r="J7" s="28" t="s">
        <v>43</v>
      </c>
      <c r="K7" s="20">
        <v>6.5</v>
      </c>
      <c r="L7" s="20"/>
      <c r="M7" s="20"/>
      <c r="N7" s="20">
        <f t="shared" si="2"/>
        <v>22.085714285714289</v>
      </c>
      <c r="O7" s="20">
        <f t="shared" si="3"/>
        <v>77.648677248677288</v>
      </c>
      <c r="P7" s="29">
        <v>1.968</v>
      </c>
      <c r="Q7" s="20">
        <f t="shared" si="0"/>
        <v>69.680000000000007</v>
      </c>
      <c r="R7" s="36"/>
      <c r="S7" s="37"/>
      <c r="T7" s="15">
        <f t="shared" si="4"/>
        <v>0</v>
      </c>
      <c r="U7" s="20">
        <f t="shared" si="5"/>
        <v>65.102603174603189</v>
      </c>
      <c r="V7" s="35"/>
      <c r="W7" s="15"/>
      <c r="X7" s="35" t="s">
        <v>44</v>
      </c>
      <c r="Y7" s="50">
        <v>1.2</v>
      </c>
      <c r="Z7" s="35" t="s">
        <v>45</v>
      </c>
      <c r="AA7" s="15">
        <v>3.05</v>
      </c>
      <c r="AB7" s="38">
        <v>0</v>
      </c>
      <c r="AC7" s="38">
        <v>0</v>
      </c>
      <c r="AD7" s="51">
        <v>21</v>
      </c>
      <c r="AE7" s="51">
        <v>20</v>
      </c>
      <c r="AF7" s="51">
        <v>1.05</v>
      </c>
      <c r="AG7" s="15">
        <f t="shared" si="6"/>
        <v>1.05</v>
      </c>
      <c r="AH7" s="35"/>
      <c r="AI7" s="15"/>
      <c r="AJ7" s="15">
        <f>AI7+AG7</f>
        <v>1.05</v>
      </c>
      <c r="AK7" s="32"/>
      <c r="AL7" s="20"/>
      <c r="AM7" s="58"/>
      <c r="AN7" s="58"/>
      <c r="AO7" s="61">
        <f t="shared" si="1"/>
        <v>0</v>
      </c>
      <c r="AP7" s="61">
        <f>AO7+AJ7+AA7+Y7+W7+U7</f>
        <v>70.402603174603186</v>
      </c>
    </row>
    <row r="8" spans="1:44" s="1" customFormat="1">
      <c r="A8" s="18">
        <v>201526810213</v>
      </c>
      <c r="B8" s="19" t="s">
        <v>46</v>
      </c>
      <c r="C8" s="16">
        <v>52.185185185185198</v>
      </c>
      <c r="D8" s="16" t="s">
        <v>40</v>
      </c>
      <c r="E8" s="16" t="s">
        <v>40</v>
      </c>
      <c r="F8" s="14">
        <v>8</v>
      </c>
      <c r="G8" s="17">
        <v>7.5857142857142899</v>
      </c>
      <c r="H8" s="20"/>
      <c r="I8" s="17">
        <v>7.5857142857142899</v>
      </c>
      <c r="J8" s="30"/>
      <c r="K8" s="20"/>
      <c r="L8" s="20" t="s">
        <v>47</v>
      </c>
      <c r="M8" s="20">
        <v>-0.4</v>
      </c>
      <c r="N8" s="20">
        <f t="shared" si="2"/>
        <v>15.18571428571429</v>
      </c>
      <c r="O8" s="20">
        <f t="shared" si="3"/>
        <v>67.370899470899488</v>
      </c>
      <c r="P8" s="29">
        <v>0</v>
      </c>
      <c r="Q8" s="20">
        <f t="shared" si="0"/>
        <v>50</v>
      </c>
      <c r="R8" s="37"/>
      <c r="S8" s="37"/>
      <c r="T8" s="15">
        <f t="shared" si="4"/>
        <v>0</v>
      </c>
      <c r="U8" s="20">
        <f t="shared" si="5"/>
        <v>50.211269841269846</v>
      </c>
      <c r="V8" s="35"/>
      <c r="W8" s="15"/>
      <c r="X8" s="35"/>
      <c r="Y8" s="50"/>
      <c r="Z8" s="35"/>
      <c r="AA8" s="15"/>
      <c r="AB8" s="38">
        <v>0</v>
      </c>
      <c r="AC8" s="38">
        <v>0</v>
      </c>
      <c r="AD8" s="51">
        <v>0</v>
      </c>
      <c r="AE8" s="51">
        <v>0</v>
      </c>
      <c r="AF8" s="51">
        <v>0</v>
      </c>
      <c r="AG8" s="15">
        <f t="shared" si="6"/>
        <v>0</v>
      </c>
      <c r="AH8" s="35"/>
      <c r="AI8" s="15"/>
      <c r="AJ8" s="15">
        <f>AI8+AG8</f>
        <v>0</v>
      </c>
      <c r="AK8" s="32"/>
      <c r="AL8" s="20"/>
      <c r="AM8" s="58"/>
      <c r="AN8" s="58"/>
      <c r="AO8" s="61">
        <f t="shared" si="1"/>
        <v>0</v>
      </c>
      <c r="AP8" s="61">
        <f>AO8+AJ8+AA8+Y8+W8+U8</f>
        <v>50.211269841269846</v>
      </c>
    </row>
    <row r="9" spans="1:44" s="1" customFormat="1">
      <c r="A9" s="18">
        <v>201526810330</v>
      </c>
      <c r="B9" s="19" t="s">
        <v>48</v>
      </c>
      <c r="C9" s="16">
        <v>53.2222222222222</v>
      </c>
      <c r="D9" s="21" t="s">
        <v>40</v>
      </c>
      <c r="E9" s="21" t="s">
        <v>40</v>
      </c>
      <c r="F9" s="14">
        <v>8</v>
      </c>
      <c r="G9" s="17">
        <v>7.5857142857142899</v>
      </c>
      <c r="H9" s="20"/>
      <c r="I9" s="17">
        <v>7.5857142857142899</v>
      </c>
      <c r="J9" s="30"/>
      <c r="K9" s="20"/>
      <c r="L9" s="20" t="s">
        <v>49</v>
      </c>
      <c r="M9" s="20">
        <v>-1.2</v>
      </c>
      <c r="N9" s="20">
        <f t="shared" si="2"/>
        <v>14.38571428571429</v>
      </c>
      <c r="O9" s="20">
        <f t="shared" si="3"/>
        <v>67.607936507936486</v>
      </c>
      <c r="P9" s="29">
        <v>7.9000000000000001E-2</v>
      </c>
      <c r="Q9" s="20">
        <f t="shared" si="0"/>
        <v>50.79</v>
      </c>
      <c r="R9" s="38">
        <v>0</v>
      </c>
      <c r="S9" s="39">
        <v>0</v>
      </c>
      <c r="T9" s="15">
        <f t="shared" si="4"/>
        <v>0</v>
      </c>
      <c r="U9" s="20">
        <f t="shared" si="5"/>
        <v>50.756380952380937</v>
      </c>
      <c r="V9" s="35"/>
      <c r="W9" s="15"/>
      <c r="X9" s="35"/>
      <c r="Y9" s="50"/>
      <c r="Z9" s="35"/>
      <c r="AA9" s="15"/>
      <c r="AB9" s="38">
        <v>0</v>
      </c>
      <c r="AC9" s="38">
        <v>0</v>
      </c>
      <c r="AD9" s="51">
        <v>0</v>
      </c>
      <c r="AE9" s="51">
        <v>0</v>
      </c>
      <c r="AF9" s="51">
        <v>0</v>
      </c>
      <c r="AG9" s="15">
        <f t="shared" si="6"/>
        <v>0</v>
      </c>
      <c r="AH9" s="35"/>
      <c r="AI9" s="15"/>
      <c r="AJ9" s="15">
        <f t="shared" ref="AJ9:AJ49" si="7">AI9+AG9</f>
        <v>0</v>
      </c>
      <c r="AK9" s="32"/>
      <c r="AL9" s="20"/>
      <c r="AM9" s="58"/>
      <c r="AN9" s="58"/>
      <c r="AO9" s="61">
        <f t="shared" si="1"/>
        <v>0</v>
      </c>
      <c r="AP9" s="61">
        <f t="shared" ref="AP9:AP49" si="8">AO9+AJ9+AA9+Y9+W9+U9</f>
        <v>50.756380952380937</v>
      </c>
    </row>
    <row r="10" spans="1:44" s="1" customFormat="1">
      <c r="A10" s="18">
        <v>201602040310</v>
      </c>
      <c r="B10" s="19" t="s">
        <v>50</v>
      </c>
      <c r="C10" s="16">
        <v>53.962962962962997</v>
      </c>
      <c r="D10" s="21" t="s">
        <v>40</v>
      </c>
      <c r="E10" s="21" t="s">
        <v>40</v>
      </c>
      <c r="F10" s="14">
        <v>8</v>
      </c>
      <c r="G10" s="17">
        <v>7.95714285714286</v>
      </c>
      <c r="H10" s="20"/>
      <c r="I10" s="17">
        <v>7.95714285714286</v>
      </c>
      <c r="J10" s="30"/>
      <c r="K10" s="20"/>
      <c r="L10" s="20"/>
      <c r="M10" s="20"/>
      <c r="N10" s="20">
        <f t="shared" si="2"/>
        <v>15.957142857142859</v>
      </c>
      <c r="O10" s="20">
        <f t="shared" si="3"/>
        <v>69.92010582010586</v>
      </c>
      <c r="P10" s="29">
        <v>1.7849999999999999</v>
      </c>
      <c r="Q10" s="20">
        <f t="shared" si="0"/>
        <v>67.849999999999994</v>
      </c>
      <c r="R10" s="38">
        <v>77</v>
      </c>
      <c r="S10" s="39">
        <v>71</v>
      </c>
      <c r="T10" s="15">
        <f t="shared" si="4"/>
        <v>74</v>
      </c>
      <c r="U10" s="20">
        <f t="shared" si="5"/>
        <v>69.08603174603175</v>
      </c>
      <c r="V10" s="35"/>
      <c r="W10" s="15"/>
      <c r="X10" s="35" t="s">
        <v>51</v>
      </c>
      <c r="Y10" s="50">
        <v>0.5</v>
      </c>
      <c r="Z10" s="35"/>
      <c r="AA10" s="15"/>
      <c r="AB10" s="38">
        <v>38.5</v>
      </c>
      <c r="AC10" s="38">
        <v>0</v>
      </c>
      <c r="AD10" s="51">
        <v>25</v>
      </c>
      <c r="AE10" s="51">
        <v>4</v>
      </c>
      <c r="AF10" s="51">
        <v>0.75</v>
      </c>
      <c r="AG10" s="15">
        <f t="shared" si="6"/>
        <v>0.75</v>
      </c>
      <c r="AH10" s="35"/>
      <c r="AI10" s="15"/>
      <c r="AJ10" s="15">
        <f t="shared" si="7"/>
        <v>0.75</v>
      </c>
      <c r="AK10" s="32" t="s">
        <v>52</v>
      </c>
      <c r="AL10" s="20">
        <v>1</v>
      </c>
      <c r="AM10" s="32" t="s">
        <v>52</v>
      </c>
      <c r="AN10" s="20">
        <v>1</v>
      </c>
      <c r="AO10" s="61">
        <f t="shared" si="1"/>
        <v>2</v>
      </c>
      <c r="AP10" s="61">
        <f t="shared" si="8"/>
        <v>72.33603174603175</v>
      </c>
    </row>
    <row r="11" spans="1:44" s="1" customFormat="1" ht="54">
      <c r="A11" s="18">
        <v>201602070114</v>
      </c>
      <c r="B11" s="19" t="s">
        <v>53</v>
      </c>
      <c r="C11" s="16">
        <v>57.29</v>
      </c>
      <c r="D11" s="21" t="s">
        <v>40</v>
      </c>
      <c r="E11" s="21" t="s">
        <v>40</v>
      </c>
      <c r="F11" s="14">
        <v>8</v>
      </c>
      <c r="G11" s="17">
        <v>7.9818181818181797</v>
      </c>
      <c r="H11" s="20"/>
      <c r="I11" s="17">
        <v>7.9818181818181797</v>
      </c>
      <c r="J11" s="28" t="s">
        <v>54</v>
      </c>
      <c r="K11" s="20">
        <v>0</v>
      </c>
      <c r="L11" s="20"/>
      <c r="M11" s="20"/>
      <c r="N11" s="20">
        <f t="shared" si="2"/>
        <v>15.981818181818181</v>
      </c>
      <c r="O11" s="20">
        <f t="shared" si="3"/>
        <v>73.271818181818176</v>
      </c>
      <c r="P11" s="29">
        <v>3.7970000000000002</v>
      </c>
      <c r="Q11" s="20">
        <f t="shared" si="0"/>
        <v>87.97</v>
      </c>
      <c r="R11" s="38">
        <v>85</v>
      </c>
      <c r="S11" s="39">
        <v>84</v>
      </c>
      <c r="T11" s="15">
        <f t="shared" si="4"/>
        <v>84.5</v>
      </c>
      <c r="U11" s="20">
        <f t="shared" si="5"/>
        <v>83.213545454545454</v>
      </c>
      <c r="V11" s="35"/>
      <c r="W11" s="15"/>
      <c r="X11" s="35"/>
      <c r="Y11" s="50"/>
      <c r="Z11" s="35"/>
      <c r="AA11" s="15"/>
      <c r="AB11" s="38">
        <v>84.5</v>
      </c>
      <c r="AC11" s="38">
        <v>2</v>
      </c>
      <c r="AD11" s="51">
        <v>35</v>
      </c>
      <c r="AE11" s="51">
        <v>40</v>
      </c>
      <c r="AF11" s="51">
        <v>3.25</v>
      </c>
      <c r="AG11" s="15">
        <f t="shared" si="6"/>
        <v>5.25</v>
      </c>
      <c r="AH11" s="35"/>
      <c r="AI11" s="15"/>
      <c r="AJ11" s="15">
        <f t="shared" si="7"/>
        <v>5.25</v>
      </c>
      <c r="AK11" s="32"/>
      <c r="AL11" s="20"/>
      <c r="AM11" s="58"/>
      <c r="AN11" s="58"/>
      <c r="AO11" s="61">
        <f t="shared" si="1"/>
        <v>0</v>
      </c>
      <c r="AP11" s="61">
        <f t="shared" si="8"/>
        <v>88.463545454545454</v>
      </c>
    </row>
    <row r="12" spans="1:44" s="1" customFormat="1" ht="24">
      <c r="A12" s="14">
        <v>201607670104</v>
      </c>
      <c r="B12" s="15" t="s">
        <v>55</v>
      </c>
      <c r="C12" s="16">
        <v>56.925925925925903</v>
      </c>
      <c r="D12" s="21" t="s">
        <v>40</v>
      </c>
      <c r="E12" s="21" t="s">
        <v>40</v>
      </c>
      <c r="F12" s="14">
        <v>8</v>
      </c>
      <c r="G12" s="17">
        <v>7.4285714285714297</v>
      </c>
      <c r="H12" s="15"/>
      <c r="I12" s="17">
        <v>7.4285714285714297</v>
      </c>
      <c r="J12" s="26"/>
      <c r="K12" s="15"/>
      <c r="L12" s="15"/>
      <c r="M12" s="15"/>
      <c r="N12" s="20">
        <f t="shared" si="2"/>
        <v>15.428571428571431</v>
      </c>
      <c r="O12" s="20">
        <f t="shared" si="3"/>
        <v>72.35449735449734</v>
      </c>
      <c r="P12" s="29">
        <v>3.855</v>
      </c>
      <c r="Q12" s="20">
        <f t="shared" si="0"/>
        <v>88.55</v>
      </c>
      <c r="R12" s="15">
        <v>86</v>
      </c>
      <c r="S12" s="15">
        <v>87</v>
      </c>
      <c r="T12" s="15">
        <f t="shared" si="4"/>
        <v>86.5</v>
      </c>
      <c r="U12" s="20">
        <f t="shared" si="5"/>
        <v>83.486349206349203</v>
      </c>
      <c r="V12" s="35"/>
      <c r="W12" s="15"/>
      <c r="X12" s="35" t="s">
        <v>56</v>
      </c>
      <c r="Y12" s="50">
        <v>2.5</v>
      </c>
      <c r="Z12" s="35"/>
      <c r="AA12" s="15"/>
      <c r="AB12" s="38">
        <v>86.5</v>
      </c>
      <c r="AC12" s="38">
        <v>2</v>
      </c>
      <c r="AD12" s="51">
        <v>21</v>
      </c>
      <c r="AE12" s="51">
        <v>39</v>
      </c>
      <c r="AF12" s="51">
        <v>2</v>
      </c>
      <c r="AG12" s="15">
        <f t="shared" si="6"/>
        <v>4</v>
      </c>
      <c r="AH12" s="15"/>
      <c r="AI12" s="15"/>
      <c r="AJ12" s="15">
        <f t="shared" si="7"/>
        <v>4</v>
      </c>
      <c r="AK12" s="32" t="s">
        <v>57</v>
      </c>
      <c r="AL12" s="20">
        <v>1</v>
      </c>
      <c r="AM12" s="32" t="s">
        <v>57</v>
      </c>
      <c r="AN12" s="20">
        <v>1</v>
      </c>
      <c r="AO12" s="61">
        <f t="shared" si="1"/>
        <v>2</v>
      </c>
      <c r="AP12" s="61">
        <f t="shared" si="8"/>
        <v>91.986349206349203</v>
      </c>
    </row>
    <row r="13" spans="1:44" s="1" customFormat="1">
      <c r="A13" s="18">
        <v>201607670107</v>
      </c>
      <c r="B13" s="19" t="s">
        <v>58</v>
      </c>
      <c r="C13" s="16">
        <v>54.1111111111111</v>
      </c>
      <c r="D13" s="21" t="s">
        <v>40</v>
      </c>
      <c r="E13" s="21" t="s">
        <v>40</v>
      </c>
      <c r="F13" s="14">
        <v>8</v>
      </c>
      <c r="G13" s="17">
        <v>7.4285714285714297</v>
      </c>
      <c r="H13" s="20"/>
      <c r="I13" s="17">
        <v>7.4285714285714297</v>
      </c>
      <c r="J13" s="30"/>
      <c r="K13" s="20"/>
      <c r="L13" s="20"/>
      <c r="M13" s="20"/>
      <c r="N13" s="20">
        <f t="shared" si="2"/>
        <v>15.428571428571431</v>
      </c>
      <c r="O13" s="20">
        <f t="shared" si="3"/>
        <v>69.539682539682531</v>
      </c>
      <c r="P13" s="29">
        <v>2.2320000000000002</v>
      </c>
      <c r="Q13" s="20">
        <f t="shared" si="0"/>
        <v>72.319999999999993</v>
      </c>
      <c r="R13" s="38">
        <v>80</v>
      </c>
      <c r="S13" s="39">
        <v>79</v>
      </c>
      <c r="T13" s="15">
        <f t="shared" si="4"/>
        <v>79.5</v>
      </c>
      <c r="U13" s="20">
        <f t="shared" si="5"/>
        <v>72.203904761904752</v>
      </c>
      <c r="V13" s="35"/>
      <c r="W13" s="15"/>
      <c r="X13" s="35"/>
      <c r="Y13" s="50"/>
      <c r="Z13" s="35"/>
      <c r="AA13" s="15"/>
      <c r="AB13" s="38">
        <v>40</v>
      </c>
      <c r="AC13" s="38">
        <v>0</v>
      </c>
      <c r="AD13" s="51">
        <v>25</v>
      </c>
      <c r="AE13" s="51">
        <v>0</v>
      </c>
      <c r="AF13" s="51">
        <v>0.75</v>
      </c>
      <c r="AG13" s="15">
        <f t="shared" si="6"/>
        <v>0.75</v>
      </c>
      <c r="AH13" s="35"/>
      <c r="AI13" s="15"/>
      <c r="AJ13" s="15">
        <f t="shared" si="7"/>
        <v>0.75</v>
      </c>
      <c r="AK13" s="32"/>
      <c r="AL13" s="20"/>
      <c r="AM13" s="58"/>
      <c r="AN13" s="58"/>
      <c r="AO13" s="61">
        <f t="shared" si="1"/>
        <v>0</v>
      </c>
      <c r="AP13" s="61">
        <f t="shared" si="8"/>
        <v>72.953904761904752</v>
      </c>
    </row>
    <row r="14" spans="1:44" s="1" customFormat="1" ht="27">
      <c r="A14" s="18">
        <v>201624450211</v>
      </c>
      <c r="B14" s="19" t="s">
        <v>59</v>
      </c>
      <c r="C14" s="16">
        <v>54.518518518518498</v>
      </c>
      <c r="D14" s="21" t="s">
        <v>40</v>
      </c>
      <c r="E14" s="21" t="s">
        <v>40</v>
      </c>
      <c r="F14" s="14">
        <v>8</v>
      </c>
      <c r="G14" s="17">
        <v>7.5714285714285703</v>
      </c>
      <c r="H14" s="20"/>
      <c r="I14" s="17">
        <v>7.5714285714285703</v>
      </c>
      <c r="J14" s="28" t="s">
        <v>60</v>
      </c>
      <c r="K14" s="20">
        <v>0</v>
      </c>
      <c r="L14" s="31" t="s">
        <v>61</v>
      </c>
      <c r="M14" s="31">
        <v>-0.2</v>
      </c>
      <c r="N14" s="20">
        <f t="shared" si="2"/>
        <v>15.37142857142857</v>
      </c>
      <c r="O14" s="20">
        <f t="shared" si="3"/>
        <v>69.889947089947071</v>
      </c>
      <c r="P14" s="29">
        <v>2.7890000000000001</v>
      </c>
      <c r="Q14" s="20">
        <f t="shared" si="0"/>
        <v>77.89</v>
      </c>
      <c r="R14" s="38">
        <v>73</v>
      </c>
      <c r="S14" s="39">
        <v>71</v>
      </c>
      <c r="T14" s="15">
        <f t="shared" si="4"/>
        <v>72</v>
      </c>
      <c r="U14" s="20">
        <f t="shared" si="5"/>
        <v>74.900984126984127</v>
      </c>
      <c r="V14" s="35"/>
      <c r="W14" s="15"/>
      <c r="X14" s="35" t="s">
        <v>62</v>
      </c>
      <c r="Y14" s="50">
        <v>0.8</v>
      </c>
      <c r="Z14" s="35"/>
      <c r="AA14" s="15"/>
      <c r="AB14" s="38">
        <v>72</v>
      </c>
      <c r="AC14" s="38">
        <v>1.5</v>
      </c>
      <c r="AD14" s="51">
        <v>21</v>
      </c>
      <c r="AE14" s="51">
        <v>20</v>
      </c>
      <c r="AF14" s="51">
        <v>1.05</v>
      </c>
      <c r="AG14" s="15">
        <f t="shared" si="6"/>
        <v>2.5499999999999998</v>
      </c>
      <c r="AH14" s="35"/>
      <c r="AI14" s="15"/>
      <c r="AJ14" s="15">
        <f t="shared" si="7"/>
        <v>2.5499999999999998</v>
      </c>
      <c r="AK14" s="32"/>
      <c r="AL14" s="20"/>
      <c r="AM14" s="58"/>
      <c r="AN14" s="58"/>
      <c r="AO14" s="61">
        <f t="shared" si="1"/>
        <v>0</v>
      </c>
      <c r="AP14" s="61">
        <f t="shared" si="8"/>
        <v>78.250984126984122</v>
      </c>
    </row>
    <row r="15" spans="1:44" s="1" customFormat="1" ht="48">
      <c r="A15" s="18">
        <v>201624450224</v>
      </c>
      <c r="B15" s="19" t="s">
        <v>63</v>
      </c>
      <c r="C15" s="16">
        <v>55.414814814814797</v>
      </c>
      <c r="D15" s="21" t="s">
        <v>40</v>
      </c>
      <c r="E15" s="21" t="s">
        <v>40</v>
      </c>
      <c r="F15" s="14">
        <v>8</v>
      </c>
      <c r="G15" s="17">
        <v>7.5857142857142899</v>
      </c>
      <c r="H15" s="20"/>
      <c r="I15" s="17">
        <v>7.5857142857142899</v>
      </c>
      <c r="J15" s="28" t="s">
        <v>64</v>
      </c>
      <c r="K15" s="20">
        <v>0</v>
      </c>
      <c r="L15" s="31"/>
      <c r="M15" s="31"/>
      <c r="N15" s="20">
        <f t="shared" si="2"/>
        <v>15.585714285714289</v>
      </c>
      <c r="O15" s="20">
        <f t="shared" si="3"/>
        <v>71.000529100529093</v>
      </c>
      <c r="P15" s="29">
        <v>4.0250000000000004</v>
      </c>
      <c r="Q15" s="20">
        <f t="shared" si="0"/>
        <v>90.25</v>
      </c>
      <c r="R15" s="38">
        <v>82</v>
      </c>
      <c r="S15" s="39">
        <v>76</v>
      </c>
      <c r="T15" s="15">
        <f t="shared" si="4"/>
        <v>79</v>
      </c>
      <c r="U15" s="20">
        <f t="shared" si="5"/>
        <v>83.350158730158739</v>
      </c>
      <c r="V15" s="35"/>
      <c r="W15" s="15"/>
      <c r="X15" s="35" t="s">
        <v>65</v>
      </c>
      <c r="Y15" s="50">
        <v>7</v>
      </c>
      <c r="Z15" s="35"/>
      <c r="AA15" s="15"/>
      <c r="AB15" s="38">
        <v>79</v>
      </c>
      <c r="AC15" s="38">
        <v>1.5</v>
      </c>
      <c r="AD15" s="51">
        <v>40</v>
      </c>
      <c r="AE15" s="51">
        <v>40</v>
      </c>
      <c r="AF15" s="51">
        <v>4</v>
      </c>
      <c r="AG15" s="15">
        <f t="shared" si="6"/>
        <v>5.5</v>
      </c>
      <c r="AH15" s="35"/>
      <c r="AI15" s="15"/>
      <c r="AJ15" s="15">
        <f t="shared" si="7"/>
        <v>5.5</v>
      </c>
      <c r="AK15" s="32" t="s">
        <v>66</v>
      </c>
      <c r="AL15" s="20">
        <v>1.5</v>
      </c>
      <c r="AM15" s="58" t="s">
        <v>66</v>
      </c>
      <c r="AN15" s="58">
        <v>1.5</v>
      </c>
      <c r="AO15" s="61">
        <f t="shared" si="1"/>
        <v>3</v>
      </c>
      <c r="AP15" s="61">
        <f t="shared" si="8"/>
        <v>98.850158730158739</v>
      </c>
    </row>
    <row r="16" spans="1:44" s="1" customFormat="1">
      <c r="A16" s="18">
        <v>201624450329</v>
      </c>
      <c r="B16" s="22" t="s">
        <v>67</v>
      </c>
      <c r="C16" s="16">
        <v>55.23</v>
      </c>
      <c r="D16" s="21" t="s">
        <v>40</v>
      </c>
      <c r="E16" s="21" t="s">
        <v>40</v>
      </c>
      <c r="F16" s="14">
        <v>8</v>
      </c>
      <c r="G16" s="17">
        <v>7.4285714285714297</v>
      </c>
      <c r="H16" s="20"/>
      <c r="I16" s="17">
        <v>7.4285714285714297</v>
      </c>
      <c r="J16" s="30"/>
      <c r="K16" s="20"/>
      <c r="L16" s="31"/>
      <c r="M16" s="31"/>
      <c r="N16" s="20">
        <f t="shared" si="2"/>
        <v>15.428571428571431</v>
      </c>
      <c r="O16" s="20">
        <f t="shared" si="3"/>
        <v>70.658571428571435</v>
      </c>
      <c r="P16" s="29">
        <v>2.1139999999999999</v>
      </c>
      <c r="Q16" s="20">
        <f t="shared" si="0"/>
        <v>71.14</v>
      </c>
      <c r="R16" s="37"/>
      <c r="S16" s="39">
        <v>0</v>
      </c>
      <c r="T16" s="15">
        <f t="shared" si="4"/>
        <v>0</v>
      </c>
      <c r="U16" s="20">
        <f t="shared" si="5"/>
        <v>63.881571428571426</v>
      </c>
      <c r="V16" s="35"/>
      <c r="W16" s="15"/>
      <c r="X16" s="35"/>
      <c r="Y16" s="50"/>
      <c r="Z16" s="35"/>
      <c r="AA16" s="15"/>
      <c r="AB16" s="38">
        <v>0</v>
      </c>
      <c r="AC16" s="38">
        <v>0</v>
      </c>
      <c r="AD16" s="51">
        <v>23</v>
      </c>
      <c r="AE16" s="51">
        <v>40</v>
      </c>
      <c r="AF16" s="51">
        <v>2.65</v>
      </c>
      <c r="AG16" s="15">
        <f t="shared" si="6"/>
        <v>2.65</v>
      </c>
      <c r="AH16" s="35"/>
      <c r="AI16" s="15"/>
      <c r="AJ16" s="15">
        <f t="shared" si="7"/>
        <v>2.65</v>
      </c>
      <c r="AK16" s="32"/>
      <c r="AL16" s="20"/>
      <c r="AM16" s="58"/>
      <c r="AN16" s="58"/>
      <c r="AO16" s="61">
        <f t="shared" si="1"/>
        <v>0</v>
      </c>
      <c r="AP16" s="61">
        <f t="shared" si="8"/>
        <v>66.531571428571425</v>
      </c>
    </row>
    <row r="17" spans="1:42" s="1" customFormat="1" ht="60">
      <c r="A17" s="18">
        <v>201626810102</v>
      </c>
      <c r="B17" s="19" t="s">
        <v>68</v>
      </c>
      <c r="C17" s="16">
        <v>55.518518518518498</v>
      </c>
      <c r="D17" s="21" t="s">
        <v>40</v>
      </c>
      <c r="E17" s="21" t="s">
        <v>40</v>
      </c>
      <c r="F17" s="14">
        <v>8</v>
      </c>
      <c r="G17" s="17">
        <v>7.7571428571428598</v>
      </c>
      <c r="H17" s="20"/>
      <c r="I17" s="17">
        <v>7.7571428571428598</v>
      </c>
      <c r="J17" s="26"/>
      <c r="K17" s="20"/>
      <c r="L17" s="31"/>
      <c r="M17" s="31"/>
      <c r="N17" s="20">
        <f t="shared" si="2"/>
        <v>15.75714285714286</v>
      </c>
      <c r="O17" s="20">
        <f t="shared" si="3"/>
        <v>71.275661375661358</v>
      </c>
      <c r="P17" s="29">
        <v>3.67</v>
      </c>
      <c r="Q17" s="20">
        <f t="shared" si="0"/>
        <v>86.7</v>
      </c>
      <c r="R17" s="38">
        <v>77</v>
      </c>
      <c r="S17" s="39">
        <v>78</v>
      </c>
      <c r="T17" s="15">
        <f t="shared" si="4"/>
        <v>77.5</v>
      </c>
      <c r="U17" s="20">
        <f t="shared" si="5"/>
        <v>81.152698412698413</v>
      </c>
      <c r="V17" s="35"/>
      <c r="W17" s="15"/>
      <c r="X17" s="35" t="s">
        <v>69</v>
      </c>
      <c r="Y17" s="50">
        <v>6.6</v>
      </c>
      <c r="Z17" s="35" t="s">
        <v>70</v>
      </c>
      <c r="AA17" s="15">
        <v>3.59</v>
      </c>
      <c r="AB17" s="15">
        <v>77.5</v>
      </c>
      <c r="AC17" s="38">
        <v>1.5</v>
      </c>
      <c r="AD17" s="51">
        <v>23</v>
      </c>
      <c r="AE17" s="51">
        <v>40</v>
      </c>
      <c r="AF17" s="51">
        <v>2.65</v>
      </c>
      <c r="AG17" s="15">
        <f t="shared" si="6"/>
        <v>4.1500000000000004</v>
      </c>
      <c r="AH17" s="58"/>
      <c r="AI17" s="58"/>
      <c r="AJ17" s="15">
        <f t="shared" si="7"/>
        <v>4.1500000000000004</v>
      </c>
      <c r="AK17" s="32"/>
      <c r="AL17" s="20"/>
      <c r="AM17" s="58"/>
      <c r="AN17" s="58"/>
      <c r="AO17" s="61">
        <f t="shared" si="1"/>
        <v>0</v>
      </c>
      <c r="AP17" s="61">
        <f t="shared" si="8"/>
        <v>95.492698412698417</v>
      </c>
    </row>
    <row r="18" spans="1:42" s="1" customFormat="1">
      <c r="A18" s="18">
        <v>201626810122</v>
      </c>
      <c r="B18" s="19" t="s">
        <v>71</v>
      </c>
      <c r="C18" s="16">
        <v>55.5</v>
      </c>
      <c r="D18" s="21" t="s">
        <v>40</v>
      </c>
      <c r="E18" s="21" t="s">
        <v>40</v>
      </c>
      <c r="F18" s="14">
        <v>8</v>
      </c>
      <c r="G18" s="17">
        <v>7.4285714285714297</v>
      </c>
      <c r="H18" s="20"/>
      <c r="I18" s="17">
        <v>7.4285714285714297</v>
      </c>
      <c r="J18" s="26"/>
      <c r="K18" s="20"/>
      <c r="L18" s="31"/>
      <c r="M18" s="31"/>
      <c r="N18" s="20">
        <f t="shared" si="2"/>
        <v>15.428571428571431</v>
      </c>
      <c r="O18" s="20">
        <f t="shared" si="3"/>
        <v>70.928571428571431</v>
      </c>
      <c r="P18" s="29">
        <v>0.31900000000000001</v>
      </c>
      <c r="Q18" s="20">
        <f t="shared" si="0"/>
        <v>53.19</v>
      </c>
      <c r="R18" s="38">
        <v>71</v>
      </c>
      <c r="S18" s="37"/>
      <c r="T18" s="15">
        <f t="shared" si="4"/>
        <v>35.5</v>
      </c>
      <c r="U18" s="20">
        <f t="shared" si="5"/>
        <v>56.742571428571424</v>
      </c>
      <c r="V18" s="35"/>
      <c r="W18" s="15"/>
      <c r="X18" s="35"/>
      <c r="Y18" s="50"/>
      <c r="Z18" s="35"/>
      <c r="AA18" s="15"/>
      <c r="AB18" s="38">
        <v>0</v>
      </c>
      <c r="AC18" s="38">
        <v>0</v>
      </c>
      <c r="AD18" s="51">
        <v>0</v>
      </c>
      <c r="AE18" s="51">
        <v>0</v>
      </c>
      <c r="AF18" s="51">
        <v>0</v>
      </c>
      <c r="AG18" s="15">
        <f t="shared" si="6"/>
        <v>0</v>
      </c>
      <c r="AH18" s="35"/>
      <c r="AI18" s="15"/>
      <c r="AJ18" s="15">
        <f t="shared" si="7"/>
        <v>0</v>
      </c>
      <c r="AK18" s="32"/>
      <c r="AL18" s="20"/>
      <c r="AM18" s="58"/>
      <c r="AN18" s="58"/>
      <c r="AO18" s="61">
        <f t="shared" si="1"/>
        <v>0</v>
      </c>
      <c r="AP18" s="61">
        <f t="shared" si="8"/>
        <v>56.742571428571424</v>
      </c>
    </row>
    <row r="19" spans="1:42" s="1" customFormat="1">
      <c r="A19" s="14">
        <v>201626810209</v>
      </c>
      <c r="B19" s="15" t="s">
        <v>72</v>
      </c>
      <c r="C19" s="16">
        <v>55.65</v>
      </c>
      <c r="D19" s="21" t="s">
        <v>40</v>
      </c>
      <c r="E19" s="21" t="s">
        <v>40</v>
      </c>
      <c r="F19" s="14">
        <v>8</v>
      </c>
      <c r="G19" s="17">
        <v>7.95714285714286</v>
      </c>
      <c r="H19" s="15"/>
      <c r="I19" s="17">
        <v>7.95714285714286</v>
      </c>
      <c r="J19" s="30"/>
      <c r="K19" s="15"/>
      <c r="L19" s="32"/>
      <c r="M19" s="32"/>
      <c r="N19" s="20">
        <f t="shared" si="2"/>
        <v>15.957142857142859</v>
      </c>
      <c r="O19" s="20">
        <f t="shared" si="3"/>
        <v>71.607142857142861</v>
      </c>
      <c r="P19" s="29">
        <v>2.5209999999999999</v>
      </c>
      <c r="Q19" s="20">
        <f t="shared" ref="Q19:Q49" si="9">P19*10+50</f>
        <v>75.210000000000008</v>
      </c>
      <c r="R19" s="15">
        <v>65</v>
      </c>
      <c r="S19" s="15">
        <v>65</v>
      </c>
      <c r="T19" s="15">
        <f t="shared" si="4"/>
        <v>65</v>
      </c>
      <c r="U19" s="20">
        <f t="shared" si="5"/>
        <v>73.108142857142866</v>
      </c>
      <c r="V19" s="35"/>
      <c r="W19" s="15"/>
      <c r="X19" s="35" t="s">
        <v>73</v>
      </c>
      <c r="Y19" s="50">
        <v>0.5</v>
      </c>
      <c r="Z19" s="35"/>
      <c r="AA19" s="15"/>
      <c r="AB19" s="38">
        <v>0</v>
      </c>
      <c r="AC19" s="38">
        <v>0</v>
      </c>
      <c r="AD19" s="51">
        <v>17</v>
      </c>
      <c r="AE19" s="51">
        <v>19</v>
      </c>
      <c r="AF19" s="51">
        <v>0</v>
      </c>
      <c r="AG19" s="15">
        <f t="shared" si="6"/>
        <v>0</v>
      </c>
      <c r="AH19" s="15"/>
      <c r="AI19" s="15"/>
      <c r="AJ19" s="15">
        <f t="shared" si="7"/>
        <v>0</v>
      </c>
      <c r="AK19" s="32"/>
      <c r="AL19" s="20"/>
      <c r="AM19" s="58"/>
      <c r="AN19" s="58"/>
      <c r="AO19" s="61">
        <f t="shared" si="1"/>
        <v>0</v>
      </c>
      <c r="AP19" s="61">
        <f t="shared" si="8"/>
        <v>73.608142857142866</v>
      </c>
    </row>
    <row r="20" spans="1:42" s="1" customFormat="1" ht="27">
      <c r="A20" s="14">
        <v>201626810214</v>
      </c>
      <c r="B20" s="15" t="s">
        <v>74</v>
      </c>
      <c r="C20" s="16">
        <v>55.53</v>
      </c>
      <c r="D20" s="21" t="s">
        <v>40</v>
      </c>
      <c r="E20" s="21" t="s">
        <v>40</v>
      </c>
      <c r="F20" s="14">
        <v>8</v>
      </c>
      <c r="G20" s="17">
        <v>7.7571428571428598</v>
      </c>
      <c r="H20" s="15"/>
      <c r="I20" s="17">
        <v>7.7571428571428598</v>
      </c>
      <c r="J20" s="28" t="s">
        <v>75</v>
      </c>
      <c r="K20" s="15">
        <v>0</v>
      </c>
      <c r="L20" s="32"/>
      <c r="M20" s="32"/>
      <c r="N20" s="20">
        <f t="shared" si="2"/>
        <v>15.75714285714286</v>
      </c>
      <c r="O20" s="20">
        <f t="shared" si="3"/>
        <v>71.287142857142868</v>
      </c>
      <c r="P20" s="29">
        <v>2.4039999999999999</v>
      </c>
      <c r="Q20" s="20">
        <f t="shared" si="9"/>
        <v>74.039999999999992</v>
      </c>
      <c r="R20" s="15">
        <v>81</v>
      </c>
      <c r="S20" s="15">
        <v>78</v>
      </c>
      <c r="T20" s="15">
        <f t="shared" si="4"/>
        <v>79.5</v>
      </c>
      <c r="U20" s="20">
        <f t="shared" si="5"/>
        <v>73.760142857142853</v>
      </c>
      <c r="V20" s="35"/>
      <c r="W20" s="15"/>
      <c r="X20" s="35" t="s">
        <v>76</v>
      </c>
      <c r="Y20" s="50">
        <v>1</v>
      </c>
      <c r="Z20" s="35"/>
      <c r="AA20" s="15"/>
      <c r="AB20" s="38">
        <v>79.5</v>
      </c>
      <c r="AC20" s="38">
        <v>1.5</v>
      </c>
      <c r="AD20" s="51">
        <v>20</v>
      </c>
      <c r="AE20" s="51">
        <v>20</v>
      </c>
      <c r="AF20" s="51">
        <v>1</v>
      </c>
      <c r="AG20" s="15">
        <f t="shared" si="6"/>
        <v>2.5</v>
      </c>
      <c r="AH20" s="35" t="s">
        <v>77</v>
      </c>
      <c r="AI20" s="15">
        <v>0.8</v>
      </c>
      <c r="AJ20" s="15">
        <f t="shared" si="7"/>
        <v>3.3</v>
      </c>
      <c r="AK20" s="32" t="s">
        <v>78</v>
      </c>
      <c r="AL20" s="20">
        <v>1</v>
      </c>
      <c r="AM20" s="58" t="s">
        <v>78</v>
      </c>
      <c r="AN20" s="58">
        <v>1</v>
      </c>
      <c r="AO20" s="61">
        <f t="shared" si="1"/>
        <v>2</v>
      </c>
      <c r="AP20" s="61">
        <f t="shared" si="8"/>
        <v>80.06014285714285</v>
      </c>
    </row>
    <row r="21" spans="1:42" s="1" customFormat="1" ht="24">
      <c r="A21" s="18">
        <v>201626810216</v>
      </c>
      <c r="B21" s="23" t="s">
        <v>79</v>
      </c>
      <c r="C21" s="16">
        <v>55.8</v>
      </c>
      <c r="D21" s="21" t="s">
        <v>40</v>
      </c>
      <c r="E21" s="21" t="s">
        <v>40</v>
      </c>
      <c r="F21" s="14">
        <v>8</v>
      </c>
      <c r="G21" s="17">
        <v>7.7571428571428598</v>
      </c>
      <c r="H21" s="20"/>
      <c r="I21" s="17">
        <v>7.7571428571428598</v>
      </c>
      <c r="J21" s="30"/>
      <c r="K21" s="20"/>
      <c r="L21" s="31"/>
      <c r="M21" s="31"/>
      <c r="N21" s="20">
        <f t="shared" si="2"/>
        <v>15.75714285714286</v>
      </c>
      <c r="O21" s="20">
        <f t="shared" si="3"/>
        <v>71.55714285714285</v>
      </c>
      <c r="P21" s="29">
        <v>2.645</v>
      </c>
      <c r="Q21" s="20">
        <f t="shared" si="9"/>
        <v>76.45</v>
      </c>
      <c r="R21" s="38">
        <v>92</v>
      </c>
      <c r="S21" s="39">
        <v>85</v>
      </c>
      <c r="T21" s="15">
        <f t="shared" si="4"/>
        <v>88.5</v>
      </c>
      <c r="U21" s="20">
        <f t="shared" si="5"/>
        <v>76.187142857142845</v>
      </c>
      <c r="V21" s="35"/>
      <c r="W21" s="15"/>
      <c r="X21" s="40"/>
      <c r="Y21" s="52"/>
      <c r="Z21" s="40" t="s">
        <v>80</v>
      </c>
      <c r="AA21" s="42">
        <v>3.41</v>
      </c>
      <c r="AB21" s="38">
        <v>88.5</v>
      </c>
      <c r="AC21" s="39">
        <v>2</v>
      </c>
      <c r="AD21" s="51">
        <v>31</v>
      </c>
      <c r="AE21" s="51">
        <v>40</v>
      </c>
      <c r="AF21" s="51">
        <v>3.05</v>
      </c>
      <c r="AG21" s="15">
        <f t="shared" si="6"/>
        <v>5.05</v>
      </c>
      <c r="AH21" s="35" t="s">
        <v>81</v>
      </c>
      <c r="AI21" s="15">
        <v>1.6</v>
      </c>
      <c r="AJ21" s="15">
        <f t="shared" si="7"/>
        <v>6.65</v>
      </c>
      <c r="AK21" s="32" t="s">
        <v>82</v>
      </c>
      <c r="AL21" s="20">
        <v>1</v>
      </c>
      <c r="AM21" s="32" t="s">
        <v>82</v>
      </c>
      <c r="AN21" s="20">
        <v>1</v>
      </c>
      <c r="AO21" s="61">
        <f t="shared" si="1"/>
        <v>2</v>
      </c>
      <c r="AP21" s="61">
        <f t="shared" si="8"/>
        <v>88.247142857142848</v>
      </c>
    </row>
    <row r="22" spans="1:42" s="1" customFormat="1" ht="27">
      <c r="A22" s="18">
        <v>201626810308</v>
      </c>
      <c r="B22" s="19" t="s">
        <v>83</v>
      </c>
      <c r="C22" s="16">
        <v>55.629629629629598</v>
      </c>
      <c r="D22" s="21" t="s">
        <v>40</v>
      </c>
      <c r="E22" s="21" t="s">
        <v>40</v>
      </c>
      <c r="F22" s="14">
        <v>8</v>
      </c>
      <c r="G22" s="17">
        <v>7.8571428571428603</v>
      </c>
      <c r="H22" s="20"/>
      <c r="I22" s="17">
        <v>7.8571428571428603</v>
      </c>
      <c r="J22" s="28" t="s">
        <v>84</v>
      </c>
      <c r="K22" s="20">
        <v>0</v>
      </c>
      <c r="L22" s="31"/>
      <c r="M22" s="31"/>
      <c r="N22" s="20">
        <f t="shared" si="2"/>
        <v>15.857142857142861</v>
      </c>
      <c r="O22" s="20">
        <f t="shared" si="3"/>
        <v>71.486772486772452</v>
      </c>
      <c r="P22" s="29">
        <v>2.7149999999999999</v>
      </c>
      <c r="Q22" s="20">
        <f t="shared" si="9"/>
        <v>77.150000000000006</v>
      </c>
      <c r="R22" s="38">
        <v>69</v>
      </c>
      <c r="S22" s="39">
        <v>70</v>
      </c>
      <c r="T22" s="15">
        <f t="shared" si="4"/>
        <v>69.5</v>
      </c>
      <c r="U22" s="20">
        <f t="shared" si="5"/>
        <v>74.68603174603173</v>
      </c>
      <c r="V22" s="35"/>
      <c r="W22" s="15"/>
      <c r="X22" s="35" t="s">
        <v>51</v>
      </c>
      <c r="Y22" s="50">
        <v>0.5</v>
      </c>
      <c r="Z22" s="35"/>
      <c r="AA22" s="15"/>
      <c r="AB22" s="38">
        <v>69.5</v>
      </c>
      <c r="AC22" s="38">
        <v>1.5</v>
      </c>
      <c r="AD22" s="51">
        <v>20</v>
      </c>
      <c r="AE22" s="51">
        <v>40</v>
      </c>
      <c r="AF22" s="51">
        <v>2.5</v>
      </c>
      <c r="AG22" s="15">
        <f t="shared" si="6"/>
        <v>4</v>
      </c>
      <c r="AH22" s="35"/>
      <c r="AI22" s="15"/>
      <c r="AJ22" s="15">
        <f t="shared" si="7"/>
        <v>4</v>
      </c>
      <c r="AK22" s="32" t="s">
        <v>85</v>
      </c>
      <c r="AL22" s="20">
        <v>1</v>
      </c>
      <c r="AM22" s="32" t="s">
        <v>85</v>
      </c>
      <c r="AN22" s="20">
        <v>1</v>
      </c>
      <c r="AO22" s="61">
        <f t="shared" si="1"/>
        <v>2</v>
      </c>
      <c r="AP22" s="61">
        <f t="shared" si="8"/>
        <v>81.18603174603173</v>
      </c>
    </row>
    <row r="23" spans="1:42" s="1" customFormat="1" ht="24">
      <c r="A23" s="18">
        <v>201626810311</v>
      </c>
      <c r="B23" s="19" t="s">
        <v>86</v>
      </c>
      <c r="C23" s="16">
        <v>53.474074074074103</v>
      </c>
      <c r="D23" s="21" t="s">
        <v>40</v>
      </c>
      <c r="E23" s="21" t="s">
        <v>40</v>
      </c>
      <c r="F23" s="14">
        <v>8</v>
      </c>
      <c r="G23" s="17">
        <v>7.7428571428571402</v>
      </c>
      <c r="H23" s="20"/>
      <c r="I23" s="17">
        <v>7.7428571428571402</v>
      </c>
      <c r="J23" s="30"/>
      <c r="K23" s="20"/>
      <c r="L23" s="31"/>
      <c r="M23" s="31"/>
      <c r="N23" s="20">
        <f t="shared" si="2"/>
        <v>15.74285714285714</v>
      </c>
      <c r="O23" s="20">
        <f t="shared" si="3"/>
        <v>69.216931216931243</v>
      </c>
      <c r="P23" s="29">
        <v>2.3969999999999998</v>
      </c>
      <c r="Q23" s="20">
        <f t="shared" si="9"/>
        <v>73.97</v>
      </c>
      <c r="R23" s="38">
        <v>76</v>
      </c>
      <c r="S23" s="39">
        <v>85</v>
      </c>
      <c r="T23" s="15">
        <f t="shared" si="4"/>
        <v>80.5</v>
      </c>
      <c r="U23" s="20">
        <f t="shared" si="5"/>
        <v>73.197079365079375</v>
      </c>
      <c r="V23" s="35"/>
      <c r="W23" s="15"/>
      <c r="X23" s="35"/>
      <c r="Y23" s="50"/>
      <c r="Z23" s="35"/>
      <c r="AA23" s="15"/>
      <c r="AB23" s="38">
        <v>0</v>
      </c>
      <c r="AC23" s="38">
        <v>0</v>
      </c>
      <c r="AD23" s="51">
        <v>1</v>
      </c>
      <c r="AE23" s="51">
        <v>1</v>
      </c>
      <c r="AF23" s="51">
        <v>0</v>
      </c>
      <c r="AG23" s="15">
        <f t="shared" si="6"/>
        <v>0</v>
      </c>
      <c r="AH23" s="35"/>
      <c r="AI23" s="15"/>
      <c r="AJ23" s="15">
        <f t="shared" si="7"/>
        <v>0</v>
      </c>
      <c r="AK23" s="32" t="s">
        <v>87</v>
      </c>
      <c r="AL23" s="20">
        <v>1</v>
      </c>
      <c r="AM23" s="58" t="s">
        <v>88</v>
      </c>
      <c r="AN23" s="58">
        <v>0.5</v>
      </c>
      <c r="AO23" s="61">
        <f t="shared" si="1"/>
        <v>1.5</v>
      </c>
      <c r="AP23" s="61">
        <f t="shared" si="8"/>
        <v>74.697079365079375</v>
      </c>
    </row>
    <row r="24" spans="1:42" s="1" customFormat="1">
      <c r="A24" s="18">
        <v>201626810315</v>
      </c>
      <c r="B24" s="19" t="s">
        <v>89</v>
      </c>
      <c r="C24" s="16">
        <v>59.6</v>
      </c>
      <c r="D24" s="21" t="s">
        <v>40</v>
      </c>
      <c r="E24" s="21" t="s">
        <v>40</v>
      </c>
      <c r="F24" s="14">
        <v>8</v>
      </c>
      <c r="G24" s="17">
        <v>7.4</v>
      </c>
      <c r="H24" s="20"/>
      <c r="I24" s="17">
        <v>7.4</v>
      </c>
      <c r="J24" s="30"/>
      <c r="K24" s="20"/>
      <c r="L24" s="31"/>
      <c r="M24" s="31"/>
      <c r="N24" s="20">
        <f t="shared" si="2"/>
        <v>15.4</v>
      </c>
      <c r="O24" s="20">
        <f t="shared" si="3"/>
        <v>75</v>
      </c>
      <c r="P24" s="29">
        <v>3.0419999999999998</v>
      </c>
      <c r="Q24" s="20">
        <f t="shared" si="9"/>
        <v>80.42</v>
      </c>
      <c r="R24" s="38">
        <v>85</v>
      </c>
      <c r="S24" s="39">
        <v>74</v>
      </c>
      <c r="T24" s="15">
        <f t="shared" si="4"/>
        <v>79.5</v>
      </c>
      <c r="U24" s="20">
        <f t="shared" si="5"/>
        <v>78.702000000000012</v>
      </c>
      <c r="V24" s="35"/>
      <c r="W24" s="15"/>
      <c r="X24" s="35" t="s">
        <v>90</v>
      </c>
      <c r="Y24" s="50">
        <v>2</v>
      </c>
      <c r="Z24" s="35" t="s">
        <v>91</v>
      </c>
      <c r="AA24" s="15">
        <v>2.89</v>
      </c>
      <c r="AB24" s="38">
        <v>79.5</v>
      </c>
      <c r="AC24" s="38">
        <v>1.5</v>
      </c>
      <c r="AD24" s="51">
        <v>31</v>
      </c>
      <c r="AE24" s="51">
        <v>20</v>
      </c>
      <c r="AF24" s="51">
        <v>1.55</v>
      </c>
      <c r="AG24" s="15">
        <f t="shared" si="6"/>
        <v>3.05</v>
      </c>
      <c r="AH24" s="35"/>
      <c r="AI24" s="15"/>
      <c r="AJ24" s="15">
        <f t="shared" si="7"/>
        <v>3.05</v>
      </c>
      <c r="AK24" s="32" t="s">
        <v>92</v>
      </c>
      <c r="AL24" s="20">
        <v>1.5</v>
      </c>
      <c r="AM24" s="58" t="s">
        <v>92</v>
      </c>
      <c r="AN24" s="58">
        <v>1.5</v>
      </c>
      <c r="AO24" s="61">
        <f t="shared" si="1"/>
        <v>3</v>
      </c>
      <c r="AP24" s="61">
        <f t="shared" si="8"/>
        <v>89.64200000000001</v>
      </c>
    </row>
    <row r="25" spans="1:42" s="1" customFormat="1">
      <c r="A25" s="18">
        <v>201626810318</v>
      </c>
      <c r="B25" s="19" t="s">
        <v>93</v>
      </c>
      <c r="C25" s="16">
        <v>56.029629629629603</v>
      </c>
      <c r="D25" s="21" t="s">
        <v>40</v>
      </c>
      <c r="E25" s="21" t="s">
        <v>40</v>
      </c>
      <c r="F25" s="14">
        <v>8</v>
      </c>
      <c r="G25" s="17">
        <v>7.8571428571428603</v>
      </c>
      <c r="H25" s="20"/>
      <c r="I25" s="17">
        <v>7.8571428571428603</v>
      </c>
      <c r="J25" s="26"/>
      <c r="K25" s="20"/>
      <c r="L25" s="31"/>
      <c r="M25" s="31"/>
      <c r="N25" s="20">
        <f t="shared" si="2"/>
        <v>15.857142857142861</v>
      </c>
      <c r="O25" s="20">
        <f t="shared" si="3"/>
        <v>71.886772486772458</v>
      </c>
      <c r="P25" s="29">
        <v>2.2690000000000001</v>
      </c>
      <c r="Q25" s="20">
        <f t="shared" si="9"/>
        <v>72.69</v>
      </c>
      <c r="R25" s="38">
        <v>68</v>
      </c>
      <c r="S25" s="39">
        <v>65</v>
      </c>
      <c r="T25" s="15">
        <f t="shared" si="4"/>
        <v>66.5</v>
      </c>
      <c r="U25" s="20">
        <f t="shared" si="5"/>
        <v>71.830031746031736</v>
      </c>
      <c r="V25" s="35"/>
      <c r="W25" s="15"/>
      <c r="X25" s="35"/>
      <c r="Y25" s="50"/>
      <c r="Z25" s="53"/>
      <c r="AA25" s="15"/>
      <c r="AB25" s="38">
        <v>0</v>
      </c>
      <c r="AC25" s="38">
        <v>0</v>
      </c>
      <c r="AD25" s="51">
        <v>20</v>
      </c>
      <c r="AE25" s="51">
        <v>20</v>
      </c>
      <c r="AF25" s="51">
        <v>1</v>
      </c>
      <c r="AG25" s="15">
        <f t="shared" si="6"/>
        <v>1</v>
      </c>
      <c r="AH25" s="35"/>
      <c r="AI25" s="15"/>
      <c r="AJ25" s="15">
        <f t="shared" si="7"/>
        <v>1</v>
      </c>
      <c r="AK25" s="32"/>
      <c r="AL25" s="20"/>
      <c r="AM25" s="58"/>
      <c r="AN25" s="58"/>
      <c r="AO25" s="61">
        <f t="shared" si="1"/>
        <v>0</v>
      </c>
      <c r="AP25" s="61">
        <f t="shared" si="8"/>
        <v>72.830031746031736</v>
      </c>
    </row>
    <row r="26" spans="1:42" s="1" customFormat="1" ht="27">
      <c r="A26" s="18">
        <v>201626810330</v>
      </c>
      <c r="B26" s="19" t="s">
        <v>94</v>
      </c>
      <c r="C26" s="24">
        <v>55.481481481481502</v>
      </c>
      <c r="D26" s="21" t="s">
        <v>40</v>
      </c>
      <c r="E26" s="21" t="s">
        <v>40</v>
      </c>
      <c r="F26" s="14">
        <v>8</v>
      </c>
      <c r="G26" s="17">
        <v>7.7428571428571402</v>
      </c>
      <c r="H26" s="20"/>
      <c r="I26" s="17">
        <v>7.7428571428571402</v>
      </c>
      <c r="J26" s="28" t="s">
        <v>95</v>
      </c>
      <c r="K26" s="20">
        <v>0</v>
      </c>
      <c r="L26" s="31" t="s">
        <v>96</v>
      </c>
      <c r="M26" s="31">
        <v>0.3</v>
      </c>
      <c r="N26" s="20">
        <f t="shared" si="2"/>
        <v>16.042857142857141</v>
      </c>
      <c r="O26" s="20">
        <f t="shared" si="3"/>
        <v>71.52433862433864</v>
      </c>
      <c r="P26" s="29">
        <v>2.2810000000000001</v>
      </c>
      <c r="Q26" s="20">
        <f t="shared" si="9"/>
        <v>72.81</v>
      </c>
      <c r="R26" s="38">
        <v>81</v>
      </c>
      <c r="S26" s="39">
        <v>80</v>
      </c>
      <c r="T26" s="15">
        <f t="shared" si="4"/>
        <v>80.5</v>
      </c>
      <c r="U26" s="20">
        <f t="shared" si="5"/>
        <v>73.19330158730159</v>
      </c>
      <c r="V26" s="35"/>
      <c r="W26" s="15"/>
      <c r="X26" s="35"/>
      <c r="Y26" s="50"/>
      <c r="Z26" s="35"/>
      <c r="AA26" s="15"/>
      <c r="AB26" s="38">
        <v>80.5</v>
      </c>
      <c r="AC26" s="38">
        <v>2</v>
      </c>
      <c r="AD26" s="51">
        <v>35</v>
      </c>
      <c r="AE26" s="51" t="s">
        <v>97</v>
      </c>
      <c r="AF26" s="51">
        <v>1.75</v>
      </c>
      <c r="AG26" s="15">
        <f t="shared" si="6"/>
        <v>3.75</v>
      </c>
      <c r="AH26" s="35" t="s">
        <v>98</v>
      </c>
      <c r="AI26" s="15">
        <v>0.6</v>
      </c>
      <c r="AJ26" s="15">
        <f t="shared" si="7"/>
        <v>4.3499999999999996</v>
      </c>
      <c r="AK26" s="32"/>
      <c r="AL26" s="20"/>
      <c r="AM26" s="58"/>
      <c r="AN26" s="58"/>
      <c r="AO26" s="61">
        <f t="shared" si="1"/>
        <v>0</v>
      </c>
      <c r="AP26" s="61">
        <f t="shared" si="8"/>
        <v>77.543301587301585</v>
      </c>
    </row>
    <row r="27" spans="1:42" s="1" customFormat="1" ht="40.5">
      <c r="A27" s="14">
        <v>201626810419</v>
      </c>
      <c r="B27" s="15" t="s">
        <v>99</v>
      </c>
      <c r="C27" s="16"/>
      <c r="D27" s="21" t="s">
        <v>40</v>
      </c>
      <c r="E27" s="21" t="s">
        <v>40</v>
      </c>
      <c r="F27" s="14">
        <v>8</v>
      </c>
      <c r="G27" s="17">
        <v>7.6857142857142904</v>
      </c>
      <c r="H27" s="15"/>
      <c r="I27" s="17">
        <v>7.6857142857142904</v>
      </c>
      <c r="J27" s="28" t="s">
        <v>100</v>
      </c>
      <c r="K27" s="15">
        <v>0</v>
      </c>
      <c r="L27" s="32" t="s">
        <v>61</v>
      </c>
      <c r="M27" s="32">
        <v>-0.2</v>
      </c>
      <c r="N27" s="20">
        <f t="shared" si="2"/>
        <v>15.485714285714291</v>
      </c>
      <c r="O27" s="20">
        <f t="shared" si="3"/>
        <v>15.485714285714291</v>
      </c>
      <c r="P27" s="29">
        <v>2.778</v>
      </c>
      <c r="Q27" s="20">
        <f t="shared" si="9"/>
        <v>77.78</v>
      </c>
      <c r="R27" s="15">
        <v>80</v>
      </c>
      <c r="S27" s="15">
        <v>80</v>
      </c>
      <c r="T27" s="15">
        <f t="shared" si="4"/>
        <v>80</v>
      </c>
      <c r="U27" s="20">
        <f t="shared" si="5"/>
        <v>59.313714285714283</v>
      </c>
      <c r="V27" s="35"/>
      <c r="W27" s="15"/>
      <c r="X27" s="35"/>
      <c r="Y27" s="50"/>
      <c r="Z27" s="35"/>
      <c r="AA27" s="15"/>
      <c r="AB27" s="38">
        <v>80</v>
      </c>
      <c r="AC27" s="38">
        <v>2</v>
      </c>
      <c r="AD27" s="51">
        <v>26</v>
      </c>
      <c r="AE27" s="51">
        <v>31</v>
      </c>
      <c r="AF27" s="51">
        <v>1.85</v>
      </c>
      <c r="AG27" s="15">
        <f t="shared" si="6"/>
        <v>3.85</v>
      </c>
      <c r="AH27" s="15"/>
      <c r="AI27" s="15"/>
      <c r="AJ27" s="15">
        <f t="shared" si="7"/>
        <v>3.85</v>
      </c>
      <c r="AK27" s="32"/>
      <c r="AL27" s="20"/>
      <c r="AM27" s="58"/>
      <c r="AN27" s="58"/>
      <c r="AO27" s="61">
        <f t="shared" si="1"/>
        <v>0</v>
      </c>
      <c r="AP27" s="61">
        <f t="shared" si="8"/>
        <v>63.163714285714285</v>
      </c>
    </row>
    <row r="28" spans="1:42" s="1" customFormat="1" ht="27">
      <c r="A28" s="18">
        <v>201626810420</v>
      </c>
      <c r="B28" s="19" t="s">
        <v>101</v>
      </c>
      <c r="C28" s="16">
        <v>56.311111111111103</v>
      </c>
      <c r="D28" s="21" t="s">
        <v>40</v>
      </c>
      <c r="E28" s="21" t="s">
        <v>40</v>
      </c>
      <c r="F28" s="14">
        <v>8</v>
      </c>
      <c r="G28" s="17">
        <v>7.6857142857142904</v>
      </c>
      <c r="H28" s="15"/>
      <c r="I28" s="17">
        <v>7.6857142857142904</v>
      </c>
      <c r="J28" s="28" t="s">
        <v>102</v>
      </c>
      <c r="K28" s="15">
        <v>0</v>
      </c>
      <c r="L28" s="32" t="s">
        <v>47</v>
      </c>
      <c r="M28" s="32">
        <v>-0.4</v>
      </c>
      <c r="N28" s="20">
        <f t="shared" si="2"/>
        <v>15.28571428571429</v>
      </c>
      <c r="O28" s="20">
        <f t="shared" si="3"/>
        <v>71.596825396825395</v>
      </c>
      <c r="P28" s="29">
        <v>1.843</v>
      </c>
      <c r="Q28" s="20">
        <f t="shared" si="9"/>
        <v>68.430000000000007</v>
      </c>
      <c r="R28" s="15">
        <v>65</v>
      </c>
      <c r="S28" s="15">
        <v>61</v>
      </c>
      <c r="T28" s="15">
        <f t="shared" si="4"/>
        <v>63</v>
      </c>
      <c r="U28" s="20">
        <f t="shared" si="5"/>
        <v>68.83704761904761</v>
      </c>
      <c r="V28" s="35"/>
      <c r="W28" s="15"/>
      <c r="X28" s="41"/>
      <c r="Y28" s="54"/>
      <c r="Z28" s="35" t="s">
        <v>103</v>
      </c>
      <c r="AA28" s="15">
        <v>2.29</v>
      </c>
      <c r="AB28" s="38">
        <v>63</v>
      </c>
      <c r="AC28" s="38">
        <v>1</v>
      </c>
      <c r="AD28" s="51">
        <v>21</v>
      </c>
      <c r="AE28" s="51">
        <v>21</v>
      </c>
      <c r="AF28" s="51">
        <v>1.1000000000000001</v>
      </c>
      <c r="AG28" s="15">
        <f t="shared" si="6"/>
        <v>2.1</v>
      </c>
      <c r="AH28" s="35"/>
      <c r="AI28" s="15"/>
      <c r="AJ28" s="15">
        <f t="shared" si="7"/>
        <v>2.1</v>
      </c>
      <c r="AK28" s="32"/>
      <c r="AL28" s="20"/>
      <c r="AM28" s="58"/>
      <c r="AN28" s="58"/>
      <c r="AO28" s="61">
        <f t="shared" si="1"/>
        <v>0</v>
      </c>
      <c r="AP28" s="61">
        <f t="shared" si="8"/>
        <v>73.22704761904761</v>
      </c>
    </row>
    <row r="29" spans="1:42" s="1" customFormat="1" ht="36">
      <c r="A29" s="18">
        <v>201626810428</v>
      </c>
      <c r="B29" s="19" t="s">
        <v>104</v>
      </c>
      <c r="C29" s="16">
        <v>58.629629629629598</v>
      </c>
      <c r="D29" s="21" t="s">
        <v>40</v>
      </c>
      <c r="E29" s="21" t="s">
        <v>40</v>
      </c>
      <c r="F29" s="14">
        <v>8</v>
      </c>
      <c r="G29" s="17">
        <v>7.8571428571428603</v>
      </c>
      <c r="H29" s="20"/>
      <c r="I29" s="17">
        <v>7.8571428571428603</v>
      </c>
      <c r="J29" s="26"/>
      <c r="K29" s="20"/>
      <c r="L29" s="91" t="s">
        <v>162</v>
      </c>
      <c r="M29" s="31">
        <v>0.9</v>
      </c>
      <c r="N29" s="20">
        <f t="shared" si="2"/>
        <v>16.75714285714286</v>
      </c>
      <c r="O29" s="20">
        <f t="shared" si="3"/>
        <v>75.386772486772458</v>
      </c>
      <c r="P29" s="29">
        <v>2.976</v>
      </c>
      <c r="Q29" s="20">
        <f t="shared" si="9"/>
        <v>79.759999999999991</v>
      </c>
      <c r="R29" s="38">
        <v>80</v>
      </c>
      <c r="S29" s="39">
        <v>75</v>
      </c>
      <c r="T29" s="15">
        <f t="shared" si="4"/>
        <v>77.5</v>
      </c>
      <c r="U29" s="20">
        <f t="shared" si="5"/>
        <v>78.222031746031732</v>
      </c>
      <c r="V29" s="35"/>
      <c r="W29" s="15"/>
      <c r="X29" s="35" t="s">
        <v>105</v>
      </c>
      <c r="Y29" s="50">
        <v>2.5</v>
      </c>
      <c r="Z29" s="35"/>
      <c r="AA29" s="15"/>
      <c r="AB29" s="38">
        <v>77.5</v>
      </c>
      <c r="AC29" s="38">
        <v>1.5</v>
      </c>
      <c r="AD29" s="51">
        <v>40</v>
      </c>
      <c r="AE29" s="51">
        <v>40</v>
      </c>
      <c r="AF29" s="51">
        <v>4</v>
      </c>
      <c r="AG29" s="15">
        <f t="shared" si="6"/>
        <v>5.5</v>
      </c>
      <c r="AH29" s="35" t="s">
        <v>106</v>
      </c>
      <c r="AI29" s="15">
        <v>1.6</v>
      </c>
      <c r="AJ29" s="15">
        <f t="shared" si="7"/>
        <v>7.1</v>
      </c>
      <c r="AK29" s="32" t="s">
        <v>107</v>
      </c>
      <c r="AL29" s="20">
        <v>1.5</v>
      </c>
      <c r="AM29" s="58" t="s">
        <v>107</v>
      </c>
      <c r="AN29" s="58">
        <v>1.5</v>
      </c>
      <c r="AO29" s="61">
        <f t="shared" si="1"/>
        <v>3</v>
      </c>
      <c r="AP29" s="61">
        <f t="shared" si="8"/>
        <v>90.822031746031726</v>
      </c>
    </row>
    <row r="30" spans="1:42" s="1" customFormat="1" ht="24">
      <c r="A30" s="18">
        <v>201626810532</v>
      </c>
      <c r="B30" s="19" t="s">
        <v>108</v>
      </c>
      <c r="C30" s="16">
        <v>57.4444444444444</v>
      </c>
      <c r="D30" s="21" t="s">
        <v>40</v>
      </c>
      <c r="E30" s="21" t="s">
        <v>40</v>
      </c>
      <c r="F30" s="14">
        <v>8</v>
      </c>
      <c r="G30" s="17">
        <v>7.95714285714286</v>
      </c>
      <c r="H30" s="20"/>
      <c r="I30" s="17">
        <v>7.95714285714286</v>
      </c>
      <c r="J30" s="26"/>
      <c r="K30" s="20"/>
      <c r="L30" s="31"/>
      <c r="M30" s="31"/>
      <c r="N30" s="20">
        <f t="shared" si="2"/>
        <v>15.957142857142859</v>
      </c>
      <c r="O30" s="20">
        <f t="shared" si="3"/>
        <v>73.401587301587256</v>
      </c>
      <c r="P30" s="29">
        <v>2.1659999999999999</v>
      </c>
      <c r="Q30" s="20">
        <f t="shared" si="9"/>
        <v>71.66</v>
      </c>
      <c r="R30" s="38">
        <v>93</v>
      </c>
      <c r="S30" s="39">
        <v>92</v>
      </c>
      <c r="T30" s="15">
        <f t="shared" si="4"/>
        <v>92.5</v>
      </c>
      <c r="U30" s="20">
        <f t="shared" si="5"/>
        <v>74.266476190476169</v>
      </c>
      <c r="V30" s="35"/>
      <c r="W30" s="15"/>
      <c r="X30" s="35"/>
      <c r="Y30" s="50"/>
      <c r="Z30" s="35" t="s">
        <v>109</v>
      </c>
      <c r="AA30" s="15">
        <v>2.93</v>
      </c>
      <c r="AB30" s="38">
        <v>92.5</v>
      </c>
      <c r="AC30" s="38">
        <v>3</v>
      </c>
      <c r="AD30" s="51">
        <v>32</v>
      </c>
      <c r="AE30" s="51">
        <v>24</v>
      </c>
      <c r="AF30" s="51">
        <v>1.8</v>
      </c>
      <c r="AG30" s="15">
        <f t="shared" si="6"/>
        <v>4.8</v>
      </c>
      <c r="AH30" s="35"/>
      <c r="AI30" s="15"/>
      <c r="AJ30" s="15">
        <f t="shared" si="7"/>
        <v>4.8</v>
      </c>
      <c r="AK30" s="32" t="s">
        <v>110</v>
      </c>
      <c r="AL30" s="20">
        <v>0.5</v>
      </c>
      <c r="AM30" s="32" t="s">
        <v>110</v>
      </c>
      <c r="AN30" s="20">
        <v>0.5</v>
      </c>
      <c r="AO30" s="61">
        <f t="shared" si="1"/>
        <v>1</v>
      </c>
      <c r="AP30" s="61">
        <f t="shared" si="8"/>
        <v>82.996476190476173</v>
      </c>
    </row>
    <row r="31" spans="1:42" s="1" customFormat="1">
      <c r="A31" s="18">
        <v>201626810705</v>
      </c>
      <c r="B31" s="19" t="s">
        <v>111</v>
      </c>
      <c r="C31" s="16">
        <v>55.074074074074097</v>
      </c>
      <c r="D31" s="21" t="s">
        <v>40</v>
      </c>
      <c r="E31" s="21" t="s">
        <v>40</v>
      </c>
      <c r="F31" s="14">
        <v>8</v>
      </c>
      <c r="G31" s="17">
        <v>7.5714285714285703</v>
      </c>
      <c r="H31" s="15"/>
      <c r="I31" s="17">
        <v>7.5714285714285703</v>
      </c>
      <c r="J31" s="30"/>
      <c r="K31" s="15"/>
      <c r="L31" s="32"/>
      <c r="M31" s="32"/>
      <c r="N31" s="20">
        <f t="shared" si="2"/>
        <v>15.571428571428569</v>
      </c>
      <c r="O31" s="20">
        <f t="shared" si="3"/>
        <v>70.64550264550266</v>
      </c>
      <c r="P31" s="29">
        <v>2.1629999999999998</v>
      </c>
      <c r="Q31" s="20">
        <f t="shared" si="9"/>
        <v>71.63</v>
      </c>
      <c r="R31" s="15">
        <v>65</v>
      </c>
      <c r="S31" s="15">
        <v>70</v>
      </c>
      <c r="T31" s="15">
        <f t="shared" si="4"/>
        <v>67.5</v>
      </c>
      <c r="U31" s="20">
        <f t="shared" si="5"/>
        <v>70.921650793650798</v>
      </c>
      <c r="V31" s="35"/>
      <c r="W31" s="15"/>
      <c r="X31" s="35" t="s">
        <v>73</v>
      </c>
      <c r="Y31" s="50">
        <v>0.5</v>
      </c>
      <c r="Z31" s="53"/>
      <c r="AA31" s="15"/>
      <c r="AB31" s="38">
        <v>67.5</v>
      </c>
      <c r="AC31" s="38">
        <v>1</v>
      </c>
      <c r="AD31" s="51">
        <v>20</v>
      </c>
      <c r="AE31" s="51">
        <v>0</v>
      </c>
      <c r="AF31" s="51">
        <v>0.5</v>
      </c>
      <c r="AG31" s="15">
        <f t="shared" si="6"/>
        <v>1.5</v>
      </c>
      <c r="AH31" s="35"/>
      <c r="AI31" s="15"/>
      <c r="AJ31" s="15">
        <f t="shared" si="7"/>
        <v>1.5</v>
      </c>
      <c r="AK31" s="32"/>
      <c r="AL31" s="20"/>
      <c r="AM31" s="58"/>
      <c r="AN31" s="58"/>
      <c r="AO31" s="61">
        <f t="shared" si="1"/>
        <v>0</v>
      </c>
      <c r="AP31" s="61">
        <f t="shared" si="8"/>
        <v>72.921650793650798</v>
      </c>
    </row>
    <row r="32" spans="1:42" s="1" customFormat="1">
      <c r="A32" s="14">
        <v>201626810711</v>
      </c>
      <c r="B32" s="15" t="s">
        <v>112</v>
      </c>
      <c r="C32" s="16"/>
      <c r="D32" s="21" t="s">
        <v>40</v>
      </c>
      <c r="E32" s="21" t="s">
        <v>40</v>
      </c>
      <c r="F32" s="14">
        <v>8</v>
      </c>
      <c r="G32" s="17">
        <v>7.5857142857142899</v>
      </c>
      <c r="H32" s="15"/>
      <c r="I32" s="17">
        <v>7.5857142857142899</v>
      </c>
      <c r="J32" s="26"/>
      <c r="K32" s="15"/>
      <c r="L32" s="32" t="s">
        <v>61</v>
      </c>
      <c r="M32" s="32">
        <v>-0.2</v>
      </c>
      <c r="N32" s="20">
        <f t="shared" si="2"/>
        <v>15.38571428571429</v>
      </c>
      <c r="O32" s="20">
        <f t="shared" si="3"/>
        <v>15.38571428571429</v>
      </c>
      <c r="P32" s="29">
        <v>2.6070000000000002</v>
      </c>
      <c r="Q32" s="20">
        <f t="shared" si="9"/>
        <v>76.069999999999993</v>
      </c>
      <c r="R32" s="15">
        <v>81</v>
      </c>
      <c r="S32" s="15">
        <v>71</v>
      </c>
      <c r="T32" s="15">
        <f t="shared" si="4"/>
        <v>76</v>
      </c>
      <c r="U32" s="20">
        <f t="shared" si="5"/>
        <v>57.857714285714287</v>
      </c>
      <c r="V32" s="35"/>
      <c r="W32" s="15"/>
      <c r="X32" s="35" t="s">
        <v>76</v>
      </c>
      <c r="Y32" s="50">
        <v>1</v>
      </c>
      <c r="Z32" s="35"/>
      <c r="AA32" s="15"/>
      <c r="AB32" s="38">
        <v>76</v>
      </c>
      <c r="AC32" s="38">
        <v>1.5</v>
      </c>
      <c r="AD32" s="51">
        <v>32</v>
      </c>
      <c r="AE32" s="51">
        <v>7</v>
      </c>
      <c r="AF32" s="51">
        <v>1.1000000000000001</v>
      </c>
      <c r="AG32" s="15">
        <f t="shared" si="6"/>
        <v>2.6</v>
      </c>
      <c r="AH32" s="15"/>
      <c r="AI32" s="15"/>
      <c r="AJ32" s="15">
        <f t="shared" si="7"/>
        <v>2.6</v>
      </c>
      <c r="AK32" s="32"/>
      <c r="AL32" s="20"/>
      <c r="AM32" s="58"/>
      <c r="AN32" s="58"/>
      <c r="AO32" s="61">
        <f t="shared" si="1"/>
        <v>0</v>
      </c>
      <c r="AP32" s="61">
        <f t="shared" si="8"/>
        <v>61.457714285714289</v>
      </c>
    </row>
    <row r="33" spans="1:42" s="1" customFormat="1">
      <c r="A33" s="18">
        <v>201626810712</v>
      </c>
      <c r="B33" s="19" t="s">
        <v>113</v>
      </c>
      <c r="C33" s="16">
        <v>56.511111111111099</v>
      </c>
      <c r="D33" s="21" t="s">
        <v>40</v>
      </c>
      <c r="E33" s="21" t="s">
        <v>40</v>
      </c>
      <c r="F33" s="14">
        <v>8</v>
      </c>
      <c r="G33" s="17">
        <v>7.9857142857142902</v>
      </c>
      <c r="H33" s="20"/>
      <c r="I33" s="17">
        <v>7.9857142857142902</v>
      </c>
      <c r="J33" s="26"/>
      <c r="K33" s="20"/>
      <c r="L33" s="31"/>
      <c r="M33" s="31"/>
      <c r="N33" s="20">
        <f t="shared" si="2"/>
        <v>15.985714285714291</v>
      </c>
      <c r="O33" s="20">
        <f t="shared" si="3"/>
        <v>72.496825396825386</v>
      </c>
      <c r="P33" s="29">
        <v>3.2509999999999999</v>
      </c>
      <c r="Q33" s="20">
        <f t="shared" si="9"/>
        <v>82.509999999999991</v>
      </c>
      <c r="R33" s="38">
        <v>88</v>
      </c>
      <c r="S33" s="39">
        <v>86</v>
      </c>
      <c r="T33" s="15">
        <f t="shared" si="4"/>
        <v>87</v>
      </c>
      <c r="U33" s="20">
        <f t="shared" si="5"/>
        <v>79.955047619047619</v>
      </c>
      <c r="V33" s="40"/>
      <c r="W33" s="42"/>
      <c r="X33" s="35"/>
      <c r="Y33" s="50"/>
      <c r="Z33" s="35"/>
      <c r="AA33" s="15"/>
      <c r="AB33" s="38">
        <v>87</v>
      </c>
      <c r="AC33" s="38">
        <v>2</v>
      </c>
      <c r="AD33" s="51">
        <v>40</v>
      </c>
      <c r="AE33" s="51">
        <v>22</v>
      </c>
      <c r="AF33" s="51">
        <v>2.6</v>
      </c>
      <c r="AG33" s="15">
        <f t="shared" si="6"/>
        <v>4.5999999999999996</v>
      </c>
      <c r="AH33" s="35"/>
      <c r="AI33" s="15"/>
      <c r="AJ33" s="15">
        <f t="shared" si="7"/>
        <v>4.5999999999999996</v>
      </c>
      <c r="AK33" s="32"/>
      <c r="AL33" s="20"/>
      <c r="AM33" s="58"/>
      <c r="AN33" s="58"/>
      <c r="AO33" s="61">
        <f t="shared" si="1"/>
        <v>0</v>
      </c>
      <c r="AP33" s="61">
        <f t="shared" si="8"/>
        <v>84.555047619047613</v>
      </c>
    </row>
    <row r="34" spans="1:42" s="1" customFormat="1">
      <c r="A34" s="14">
        <v>201626810719</v>
      </c>
      <c r="B34" s="15" t="s">
        <v>114</v>
      </c>
      <c r="C34" s="16"/>
      <c r="D34" s="21" t="s">
        <v>40</v>
      </c>
      <c r="E34" s="21" t="s">
        <v>40</v>
      </c>
      <c r="F34" s="14">
        <v>8</v>
      </c>
      <c r="G34" s="17">
        <v>7.9857142857142902</v>
      </c>
      <c r="H34" s="15"/>
      <c r="I34" s="17">
        <v>7.9857142857142902</v>
      </c>
      <c r="J34" s="30"/>
      <c r="K34" s="15"/>
      <c r="L34" s="32" t="s">
        <v>61</v>
      </c>
      <c r="M34" s="32">
        <v>-0.2</v>
      </c>
      <c r="N34" s="20">
        <f t="shared" si="2"/>
        <v>15.78571428571429</v>
      </c>
      <c r="O34" s="20">
        <f t="shared" si="3"/>
        <v>15.78571428571429</v>
      </c>
      <c r="P34" s="29">
        <v>1.879</v>
      </c>
      <c r="Q34" s="20">
        <f t="shared" si="9"/>
        <v>68.789999999999992</v>
      </c>
      <c r="R34" s="15">
        <v>65</v>
      </c>
      <c r="S34" s="15">
        <v>65</v>
      </c>
      <c r="T34" s="15">
        <f t="shared" si="4"/>
        <v>65</v>
      </c>
      <c r="U34" s="20">
        <f t="shared" si="5"/>
        <v>52.509714285714281</v>
      </c>
      <c r="V34" s="35"/>
      <c r="W34" s="15"/>
      <c r="X34" s="35"/>
      <c r="Y34" s="50"/>
      <c r="Z34" s="35"/>
      <c r="AA34" s="15"/>
      <c r="AB34" s="38">
        <v>65</v>
      </c>
      <c r="AC34" s="38">
        <v>1</v>
      </c>
      <c r="AD34" s="51">
        <v>40</v>
      </c>
      <c r="AE34" s="51">
        <v>40</v>
      </c>
      <c r="AF34" s="51">
        <v>4</v>
      </c>
      <c r="AG34" s="15">
        <f t="shared" si="6"/>
        <v>5</v>
      </c>
      <c r="AH34" s="15"/>
      <c r="AI34" s="15"/>
      <c r="AJ34" s="15">
        <f t="shared" si="7"/>
        <v>5</v>
      </c>
      <c r="AK34" s="32"/>
      <c r="AL34" s="20"/>
      <c r="AM34" s="58"/>
      <c r="AN34" s="58"/>
      <c r="AO34" s="61">
        <f t="shared" si="1"/>
        <v>0</v>
      </c>
      <c r="AP34" s="61">
        <f t="shared" si="8"/>
        <v>57.509714285714281</v>
      </c>
    </row>
    <row r="35" spans="1:42" s="1" customFormat="1">
      <c r="A35" s="14">
        <v>201626810731</v>
      </c>
      <c r="B35" s="15" t="s">
        <v>115</v>
      </c>
      <c r="C35" s="16">
        <v>53.962962962962997</v>
      </c>
      <c r="D35" s="21" t="s">
        <v>40</v>
      </c>
      <c r="E35" s="21" t="s">
        <v>40</v>
      </c>
      <c r="F35" s="14">
        <v>8</v>
      </c>
      <c r="G35" s="17">
        <v>7.8571428571428603</v>
      </c>
      <c r="H35" s="15"/>
      <c r="I35" s="17">
        <v>7.8571428571428603</v>
      </c>
      <c r="J35" s="30"/>
      <c r="K35" s="15"/>
      <c r="L35" s="32"/>
      <c r="M35" s="32"/>
      <c r="N35" s="20">
        <f t="shared" si="2"/>
        <v>15.857142857142861</v>
      </c>
      <c r="O35" s="20">
        <f t="shared" si="3"/>
        <v>69.820105820105852</v>
      </c>
      <c r="P35" s="29">
        <v>1.6890000000000001</v>
      </c>
      <c r="Q35" s="20">
        <f t="shared" si="9"/>
        <v>66.89</v>
      </c>
      <c r="R35" s="15">
        <v>73</v>
      </c>
      <c r="S35" s="15">
        <v>70</v>
      </c>
      <c r="T35" s="15">
        <f t="shared" si="4"/>
        <v>71.5</v>
      </c>
      <c r="U35" s="20">
        <f t="shared" si="5"/>
        <v>68.230031746031756</v>
      </c>
      <c r="V35" s="35"/>
      <c r="W35" s="15"/>
      <c r="X35" s="35" t="s">
        <v>73</v>
      </c>
      <c r="Y35" s="50">
        <v>0.5</v>
      </c>
      <c r="Z35" s="35"/>
      <c r="AA35" s="15"/>
      <c r="AB35" s="38">
        <v>71.5</v>
      </c>
      <c r="AC35" s="38">
        <v>1.5</v>
      </c>
      <c r="AD35" s="51">
        <v>31</v>
      </c>
      <c r="AE35" s="51">
        <v>24</v>
      </c>
      <c r="AF35" s="51">
        <v>1.75</v>
      </c>
      <c r="AG35" s="15">
        <f t="shared" si="6"/>
        <v>3.25</v>
      </c>
      <c r="AH35" s="15"/>
      <c r="AI35" s="15"/>
      <c r="AJ35" s="15">
        <f t="shared" si="7"/>
        <v>3.25</v>
      </c>
      <c r="AK35" s="32"/>
      <c r="AL35" s="20"/>
      <c r="AM35" s="58"/>
      <c r="AN35" s="58"/>
      <c r="AO35" s="61">
        <f t="shared" si="1"/>
        <v>0</v>
      </c>
      <c r="AP35" s="61">
        <f t="shared" si="8"/>
        <v>71.980031746031756</v>
      </c>
    </row>
    <row r="36" spans="1:42" s="1" customFormat="1" ht="24">
      <c r="A36" s="18">
        <v>201626810802</v>
      </c>
      <c r="B36" s="19" t="s">
        <v>116</v>
      </c>
      <c r="C36" s="16">
        <v>57.022222222222197</v>
      </c>
      <c r="D36" s="21" t="s">
        <v>40</v>
      </c>
      <c r="E36" s="21" t="s">
        <v>40</v>
      </c>
      <c r="F36" s="14">
        <v>8</v>
      </c>
      <c r="G36" s="17">
        <v>7.9</v>
      </c>
      <c r="H36" s="20"/>
      <c r="I36" s="17">
        <v>7.9</v>
      </c>
      <c r="J36" s="30"/>
      <c r="K36" s="20"/>
      <c r="L36" s="31"/>
      <c r="M36" s="31"/>
      <c r="N36" s="20">
        <f t="shared" si="2"/>
        <v>15.9</v>
      </c>
      <c r="O36" s="20">
        <f t="shared" si="3"/>
        <v>72.922222222222203</v>
      </c>
      <c r="P36" s="29">
        <v>3.2959999999999998</v>
      </c>
      <c r="Q36" s="20">
        <f t="shared" si="9"/>
        <v>82.960000000000008</v>
      </c>
      <c r="R36" s="38">
        <v>87</v>
      </c>
      <c r="S36" s="39">
        <v>83</v>
      </c>
      <c r="T36" s="15">
        <f t="shared" si="4"/>
        <v>85</v>
      </c>
      <c r="U36" s="20">
        <f t="shared" si="5"/>
        <v>80.152666666666661</v>
      </c>
      <c r="V36" s="35"/>
      <c r="W36" s="15"/>
      <c r="X36" s="35" t="s">
        <v>117</v>
      </c>
      <c r="Y36" s="50">
        <v>1</v>
      </c>
      <c r="Z36" s="35" t="s">
        <v>118</v>
      </c>
      <c r="AA36" s="15">
        <v>2.92</v>
      </c>
      <c r="AB36" s="38">
        <v>85</v>
      </c>
      <c r="AC36" s="38">
        <v>2</v>
      </c>
      <c r="AD36" s="51">
        <v>33</v>
      </c>
      <c r="AE36" s="51">
        <v>33</v>
      </c>
      <c r="AF36" s="51">
        <v>2.2999999999999998</v>
      </c>
      <c r="AG36" s="15">
        <f t="shared" si="6"/>
        <v>4.3</v>
      </c>
      <c r="AH36" s="35"/>
      <c r="AI36" s="15"/>
      <c r="AJ36" s="15">
        <f t="shared" si="7"/>
        <v>4.3</v>
      </c>
      <c r="AK36" s="32"/>
      <c r="AL36" s="20"/>
      <c r="AM36" s="58"/>
      <c r="AN36" s="58"/>
      <c r="AO36" s="61">
        <f t="shared" si="1"/>
        <v>0</v>
      </c>
      <c r="AP36" s="61">
        <f t="shared" si="8"/>
        <v>88.37266666666666</v>
      </c>
    </row>
    <row r="37" spans="1:42" s="1" customFormat="1" ht="27">
      <c r="A37" s="18">
        <v>201626810923</v>
      </c>
      <c r="B37" s="19" t="s">
        <v>119</v>
      </c>
      <c r="C37" s="16">
        <v>54.918518518518503</v>
      </c>
      <c r="D37" s="21" t="s">
        <v>40</v>
      </c>
      <c r="E37" s="21" t="s">
        <v>40</v>
      </c>
      <c r="F37" s="14">
        <v>8</v>
      </c>
      <c r="G37" s="17">
        <v>7.9285714285714297</v>
      </c>
      <c r="H37" s="20"/>
      <c r="I37" s="17">
        <v>7.9285714285714297</v>
      </c>
      <c r="J37" s="28" t="s">
        <v>120</v>
      </c>
      <c r="K37" s="20">
        <v>0</v>
      </c>
      <c r="L37" s="31"/>
      <c r="M37" s="31"/>
      <c r="N37" s="20">
        <f t="shared" si="2"/>
        <v>15.928571428571431</v>
      </c>
      <c r="O37" s="20">
        <f t="shared" si="3"/>
        <v>70.847089947089927</v>
      </c>
      <c r="P37" s="29">
        <v>3.5920000000000001</v>
      </c>
      <c r="Q37" s="20">
        <f t="shared" si="9"/>
        <v>85.92</v>
      </c>
      <c r="R37" s="38">
        <v>72</v>
      </c>
      <c r="S37" s="39">
        <v>71</v>
      </c>
      <c r="T37" s="15">
        <f t="shared" si="4"/>
        <v>71.5</v>
      </c>
      <c r="U37" s="20">
        <f t="shared" si="5"/>
        <v>79.956126984126982</v>
      </c>
      <c r="V37" s="35"/>
      <c r="W37" s="15"/>
      <c r="X37" s="35" t="s">
        <v>121</v>
      </c>
      <c r="Y37" s="50">
        <v>1</v>
      </c>
      <c r="Z37" s="35" t="s">
        <v>122</v>
      </c>
      <c r="AA37" s="15">
        <v>3.15</v>
      </c>
      <c r="AB37" s="38">
        <v>71.5</v>
      </c>
      <c r="AC37" s="55">
        <v>1.5</v>
      </c>
      <c r="AD37" s="51">
        <v>40</v>
      </c>
      <c r="AE37" s="51">
        <v>40</v>
      </c>
      <c r="AF37" s="51">
        <v>4</v>
      </c>
      <c r="AG37" s="15">
        <f t="shared" si="6"/>
        <v>5.5</v>
      </c>
      <c r="AH37" s="35"/>
      <c r="AI37" s="15"/>
      <c r="AJ37" s="15">
        <f t="shared" si="7"/>
        <v>5.5</v>
      </c>
      <c r="AK37" s="32"/>
      <c r="AL37" s="20"/>
      <c r="AM37" s="58"/>
      <c r="AN37" s="58"/>
      <c r="AO37" s="61">
        <f t="shared" si="1"/>
        <v>0</v>
      </c>
      <c r="AP37" s="61">
        <f t="shared" si="8"/>
        <v>89.606126984126988</v>
      </c>
    </row>
    <row r="38" spans="1:42" s="1" customFormat="1">
      <c r="A38" s="18">
        <v>201626811005</v>
      </c>
      <c r="B38" s="19" t="s">
        <v>123</v>
      </c>
      <c r="C38" s="16">
        <v>55.451851851851899</v>
      </c>
      <c r="D38" s="21" t="s">
        <v>40</v>
      </c>
      <c r="E38" s="21" t="s">
        <v>40</v>
      </c>
      <c r="F38" s="14">
        <v>8</v>
      </c>
      <c r="G38" s="17">
        <v>7.9285714285714297</v>
      </c>
      <c r="H38" s="20"/>
      <c r="I38" s="17">
        <v>7.9285714285714297</v>
      </c>
      <c r="J38" s="26"/>
      <c r="K38" s="20"/>
      <c r="L38" s="31" t="s">
        <v>61</v>
      </c>
      <c r="M38" s="31">
        <v>-0.2</v>
      </c>
      <c r="N38" s="20">
        <f t="shared" si="2"/>
        <v>15.72857142857143</v>
      </c>
      <c r="O38" s="20">
        <f t="shared" si="3"/>
        <v>71.180423280423327</v>
      </c>
      <c r="P38" s="29">
        <v>2.1920000000000002</v>
      </c>
      <c r="Q38" s="20">
        <f t="shared" si="9"/>
        <v>71.92</v>
      </c>
      <c r="R38" s="38">
        <v>85</v>
      </c>
      <c r="S38" s="39">
        <v>86</v>
      </c>
      <c r="T38" s="15">
        <f t="shared" si="4"/>
        <v>85.5</v>
      </c>
      <c r="U38" s="20">
        <f t="shared" si="5"/>
        <v>73.05612698412699</v>
      </c>
      <c r="V38" s="35"/>
      <c r="W38" s="15"/>
      <c r="X38" s="35"/>
      <c r="Y38" s="50"/>
      <c r="Z38" s="35"/>
      <c r="AA38" s="15"/>
      <c r="AB38" s="38">
        <v>85.5</v>
      </c>
      <c r="AC38" s="38">
        <v>2</v>
      </c>
      <c r="AD38" s="51">
        <v>24</v>
      </c>
      <c r="AE38" s="51">
        <v>18</v>
      </c>
      <c r="AF38" s="51">
        <v>0.7</v>
      </c>
      <c r="AG38" s="15">
        <f t="shared" si="6"/>
        <v>2.7</v>
      </c>
      <c r="AH38" s="35"/>
      <c r="AI38" s="15"/>
      <c r="AJ38" s="15">
        <f t="shared" si="7"/>
        <v>2.7</v>
      </c>
      <c r="AK38" s="32"/>
      <c r="AL38" s="20"/>
      <c r="AM38" s="58"/>
      <c r="AN38" s="58"/>
      <c r="AO38" s="61">
        <f t="shared" si="1"/>
        <v>0</v>
      </c>
      <c r="AP38" s="61">
        <f t="shared" si="8"/>
        <v>75.756126984126993</v>
      </c>
    </row>
    <row r="39" spans="1:42" s="1" customFormat="1" ht="48">
      <c r="A39" s="18">
        <v>201626811013</v>
      </c>
      <c r="B39" s="19" t="s">
        <v>124</v>
      </c>
      <c r="C39" s="16">
        <v>55.592592592592602</v>
      </c>
      <c r="D39" s="21" t="s">
        <v>40</v>
      </c>
      <c r="E39" s="21" t="s">
        <v>40</v>
      </c>
      <c r="F39" s="14">
        <v>8</v>
      </c>
      <c r="G39" s="17">
        <v>7.8571428571428603</v>
      </c>
      <c r="H39" s="20"/>
      <c r="I39" s="17">
        <v>7.8571428571428603</v>
      </c>
      <c r="J39" s="90" t="s">
        <v>161</v>
      </c>
      <c r="K39" s="20">
        <v>0</v>
      </c>
      <c r="L39" s="91" t="s">
        <v>163</v>
      </c>
      <c r="M39" s="31">
        <v>0.3</v>
      </c>
      <c r="N39" s="20">
        <f t="shared" si="2"/>
        <v>16.157142857142858</v>
      </c>
      <c r="O39" s="20">
        <f t="shared" si="3"/>
        <v>71.749735449735454</v>
      </c>
      <c r="P39" s="29">
        <v>3.9889999999999999</v>
      </c>
      <c r="Q39" s="20">
        <f t="shared" si="9"/>
        <v>89.89</v>
      </c>
      <c r="R39" s="38">
        <v>65</v>
      </c>
      <c r="S39" s="39">
        <v>85</v>
      </c>
      <c r="T39" s="15">
        <f t="shared" si="4"/>
        <v>75</v>
      </c>
      <c r="U39" s="20">
        <f t="shared" si="5"/>
        <v>82.958920634920631</v>
      </c>
      <c r="V39" s="35"/>
      <c r="W39" s="15"/>
      <c r="X39" s="35" t="s">
        <v>125</v>
      </c>
      <c r="Y39" s="50">
        <v>3.3</v>
      </c>
      <c r="Z39" s="35" t="s">
        <v>126</v>
      </c>
      <c r="AA39" s="15">
        <v>3.39</v>
      </c>
      <c r="AB39" s="38">
        <v>75</v>
      </c>
      <c r="AC39" s="38">
        <v>1.5</v>
      </c>
      <c r="AD39" s="51">
        <v>40</v>
      </c>
      <c r="AE39" s="51">
        <v>39</v>
      </c>
      <c r="AF39" s="51">
        <v>3.45</v>
      </c>
      <c r="AG39" s="15">
        <f t="shared" si="6"/>
        <v>4.95</v>
      </c>
      <c r="AH39" s="35"/>
      <c r="AI39" s="15"/>
      <c r="AJ39" s="15">
        <f t="shared" si="7"/>
        <v>4.95</v>
      </c>
      <c r="AK39" s="32" t="s">
        <v>127</v>
      </c>
      <c r="AL39" s="20">
        <v>1</v>
      </c>
      <c r="AM39" s="15" t="s">
        <v>127</v>
      </c>
      <c r="AN39" s="20">
        <v>1</v>
      </c>
      <c r="AO39" s="61">
        <f t="shared" si="1"/>
        <v>2</v>
      </c>
      <c r="AP39" s="61">
        <f t="shared" si="8"/>
        <v>96.598920634920631</v>
      </c>
    </row>
    <row r="40" spans="1:42" s="1" customFormat="1" ht="27">
      <c r="A40" s="14">
        <v>201626811015</v>
      </c>
      <c r="B40" s="15" t="s">
        <v>128</v>
      </c>
      <c r="C40" s="16"/>
      <c r="D40" s="15" t="s">
        <v>40</v>
      </c>
      <c r="E40" s="15" t="s">
        <v>40</v>
      </c>
      <c r="F40" s="14">
        <v>8</v>
      </c>
      <c r="G40" s="17">
        <v>7.7571428571428598</v>
      </c>
      <c r="H40" s="15"/>
      <c r="I40" s="17">
        <v>7.7571428571428598</v>
      </c>
      <c r="J40" s="28" t="s">
        <v>129</v>
      </c>
      <c r="K40" s="15">
        <v>0</v>
      </c>
      <c r="L40" s="32"/>
      <c r="M40" s="32"/>
      <c r="N40" s="20">
        <f t="shared" si="2"/>
        <v>15.75714285714286</v>
      </c>
      <c r="O40" s="20">
        <f t="shared" si="3"/>
        <v>15.75714285714286</v>
      </c>
      <c r="P40" s="29">
        <v>1.736</v>
      </c>
      <c r="Q40" s="20">
        <f t="shared" si="9"/>
        <v>67.36</v>
      </c>
      <c r="R40" s="15">
        <v>65</v>
      </c>
      <c r="S40" s="15">
        <v>77</v>
      </c>
      <c r="T40" s="15">
        <f t="shared" si="4"/>
        <v>71</v>
      </c>
      <c r="U40" s="20">
        <f t="shared" si="5"/>
        <v>52.243142857142857</v>
      </c>
      <c r="V40" s="35"/>
      <c r="W40" s="15"/>
      <c r="X40" s="35"/>
      <c r="Y40" s="50"/>
      <c r="Z40" s="35"/>
      <c r="AA40" s="15"/>
      <c r="AB40" s="38">
        <v>71</v>
      </c>
      <c r="AC40" s="38">
        <v>1.5</v>
      </c>
      <c r="AD40" s="51">
        <v>21</v>
      </c>
      <c r="AE40" s="51">
        <v>20</v>
      </c>
      <c r="AF40" s="51">
        <v>1.05</v>
      </c>
      <c r="AG40" s="15">
        <f t="shared" si="6"/>
        <v>2.5499999999999998</v>
      </c>
      <c r="AH40" s="15"/>
      <c r="AI40" s="15"/>
      <c r="AJ40" s="15">
        <f t="shared" si="7"/>
        <v>2.5499999999999998</v>
      </c>
      <c r="AK40" s="32"/>
      <c r="AL40" s="20"/>
      <c r="AM40" s="58"/>
      <c r="AN40" s="58"/>
      <c r="AO40" s="61">
        <f t="shared" si="1"/>
        <v>0</v>
      </c>
      <c r="AP40" s="61">
        <f t="shared" si="8"/>
        <v>54.793142857142854</v>
      </c>
    </row>
    <row r="41" spans="1:42" s="1" customFormat="1" ht="36">
      <c r="A41" s="14">
        <v>201626811016</v>
      </c>
      <c r="B41" s="15" t="s">
        <v>130</v>
      </c>
      <c r="C41" s="16">
        <v>56.407407407407398</v>
      </c>
      <c r="D41" s="15" t="s">
        <v>40</v>
      </c>
      <c r="E41" s="15" t="s">
        <v>40</v>
      </c>
      <c r="F41" s="14">
        <v>8</v>
      </c>
      <c r="G41" s="17">
        <v>7.9285714285714297</v>
      </c>
      <c r="H41" s="15"/>
      <c r="I41" s="17">
        <v>7.9285714285714297</v>
      </c>
      <c r="J41" s="30"/>
      <c r="K41" s="15"/>
      <c r="L41" s="32"/>
      <c r="M41" s="32"/>
      <c r="N41" s="20">
        <f t="shared" si="2"/>
        <v>15.928571428571431</v>
      </c>
      <c r="O41" s="20">
        <f t="shared" si="3"/>
        <v>72.335978835978835</v>
      </c>
      <c r="P41" s="29">
        <v>3.907</v>
      </c>
      <c r="Q41" s="20">
        <f t="shared" si="9"/>
        <v>89.07</v>
      </c>
      <c r="R41" s="15">
        <v>90</v>
      </c>
      <c r="S41" s="15">
        <v>90</v>
      </c>
      <c r="T41" s="15">
        <f t="shared" si="4"/>
        <v>90</v>
      </c>
      <c r="U41" s="20">
        <f t="shared" si="5"/>
        <v>84.142793650793635</v>
      </c>
      <c r="V41" s="35"/>
      <c r="W41" s="15"/>
      <c r="X41" s="35" t="s">
        <v>131</v>
      </c>
      <c r="Y41" s="50">
        <v>5</v>
      </c>
      <c r="Z41" s="35"/>
      <c r="AA41" s="15"/>
      <c r="AB41" s="38">
        <v>90</v>
      </c>
      <c r="AC41" s="38">
        <v>3</v>
      </c>
      <c r="AD41" s="51">
        <v>40</v>
      </c>
      <c r="AE41" s="51">
        <v>40</v>
      </c>
      <c r="AF41" s="51">
        <v>4</v>
      </c>
      <c r="AG41" s="15">
        <f t="shared" si="6"/>
        <v>7</v>
      </c>
      <c r="AH41" s="15"/>
      <c r="AI41" s="15"/>
      <c r="AJ41" s="15">
        <f t="shared" si="7"/>
        <v>7</v>
      </c>
      <c r="AK41" s="32"/>
      <c r="AL41" s="20"/>
      <c r="AM41" s="58"/>
      <c r="AN41" s="58"/>
      <c r="AO41" s="61">
        <f t="shared" si="1"/>
        <v>0</v>
      </c>
      <c r="AP41" s="61">
        <f t="shared" si="8"/>
        <v>96.142793650793635</v>
      </c>
    </row>
    <row r="42" spans="1:42" s="1" customFormat="1" ht="48">
      <c r="A42" s="18">
        <v>201626811031</v>
      </c>
      <c r="B42" s="19" t="s">
        <v>132</v>
      </c>
      <c r="C42" s="16">
        <v>58.196296296296303</v>
      </c>
      <c r="D42" s="20" t="s">
        <v>40</v>
      </c>
      <c r="E42" s="20" t="s">
        <v>40</v>
      </c>
      <c r="F42" s="14">
        <v>8</v>
      </c>
      <c r="G42" s="17">
        <v>7.8571428571428603</v>
      </c>
      <c r="H42" s="20"/>
      <c r="I42" s="17">
        <v>8.36</v>
      </c>
      <c r="J42" s="30"/>
      <c r="K42" s="20"/>
      <c r="L42" s="31" t="s">
        <v>133</v>
      </c>
      <c r="M42" s="31">
        <v>0.9</v>
      </c>
      <c r="N42" s="20">
        <f t="shared" si="2"/>
        <v>17.259999999999998</v>
      </c>
      <c r="O42" s="20">
        <f t="shared" si="3"/>
        <v>75.456296296296301</v>
      </c>
      <c r="P42" s="29">
        <v>3.9710000000000001</v>
      </c>
      <c r="Q42" s="20">
        <f t="shared" si="9"/>
        <v>89.710000000000008</v>
      </c>
      <c r="R42" s="38">
        <v>89</v>
      </c>
      <c r="S42" s="39">
        <v>99</v>
      </c>
      <c r="T42" s="15">
        <f t="shared" si="4"/>
        <v>94</v>
      </c>
      <c r="U42" s="20">
        <f t="shared" si="5"/>
        <v>85.862888888888904</v>
      </c>
      <c r="V42" s="35" t="s">
        <v>134</v>
      </c>
      <c r="W42" s="15">
        <v>2</v>
      </c>
      <c r="X42" s="35" t="s">
        <v>135</v>
      </c>
      <c r="Y42" s="50">
        <v>3</v>
      </c>
      <c r="Z42" s="35" t="s">
        <v>136</v>
      </c>
      <c r="AA42" s="15">
        <v>3.04</v>
      </c>
      <c r="AB42" s="38">
        <v>94</v>
      </c>
      <c r="AC42" s="38">
        <v>3</v>
      </c>
      <c r="AD42" s="51">
        <v>40</v>
      </c>
      <c r="AE42" s="51">
        <v>40</v>
      </c>
      <c r="AF42" s="51">
        <v>4</v>
      </c>
      <c r="AG42" s="15">
        <f t="shared" si="6"/>
        <v>7</v>
      </c>
      <c r="AH42" s="35" t="s">
        <v>137</v>
      </c>
      <c r="AI42" s="15">
        <v>2.2000000000000002</v>
      </c>
      <c r="AJ42" s="15">
        <f t="shared" si="7"/>
        <v>9.1999999999999993</v>
      </c>
      <c r="AK42" s="32" t="s">
        <v>138</v>
      </c>
      <c r="AL42" s="20">
        <v>1</v>
      </c>
      <c r="AM42" s="58" t="s">
        <v>139</v>
      </c>
      <c r="AN42" s="58">
        <v>1.5</v>
      </c>
      <c r="AO42" s="61">
        <f t="shared" si="1"/>
        <v>2.5</v>
      </c>
      <c r="AP42" s="61">
        <f t="shared" si="8"/>
        <v>105.6028888888889</v>
      </c>
    </row>
    <row r="43" spans="1:42" s="1" customFormat="1" ht="24">
      <c r="A43" s="18">
        <v>201626811104</v>
      </c>
      <c r="B43" s="19" t="s">
        <v>140</v>
      </c>
      <c r="C43" s="16">
        <v>55.1111111111111</v>
      </c>
      <c r="D43" s="20" t="s">
        <v>40</v>
      </c>
      <c r="E43" s="20" t="s">
        <v>40</v>
      </c>
      <c r="F43" s="14">
        <v>8</v>
      </c>
      <c r="G43" s="17">
        <v>8</v>
      </c>
      <c r="H43" s="20"/>
      <c r="I43" s="17">
        <v>8</v>
      </c>
      <c r="J43" s="30"/>
      <c r="K43" s="20"/>
      <c r="L43" s="31" t="s">
        <v>61</v>
      </c>
      <c r="M43" s="31">
        <v>-0.2</v>
      </c>
      <c r="N43" s="20">
        <f t="shared" si="2"/>
        <v>15.8</v>
      </c>
      <c r="O43" s="20">
        <f t="shared" si="3"/>
        <v>70.911111111111097</v>
      </c>
      <c r="P43" s="29">
        <v>2.5139999999999998</v>
      </c>
      <c r="Q43" s="20">
        <f t="shared" si="9"/>
        <v>75.14</v>
      </c>
      <c r="R43" s="38">
        <v>80</v>
      </c>
      <c r="S43" s="39">
        <v>74</v>
      </c>
      <c r="T43" s="15">
        <f t="shared" si="4"/>
        <v>77</v>
      </c>
      <c r="U43" s="20">
        <f t="shared" si="5"/>
        <v>74.057333333333332</v>
      </c>
      <c r="V43" s="35"/>
      <c r="W43" s="15"/>
      <c r="X43" s="35" t="s">
        <v>141</v>
      </c>
      <c r="Y43" s="50">
        <v>1</v>
      </c>
      <c r="Z43" s="35"/>
      <c r="AA43" s="15"/>
      <c r="AB43" s="38">
        <v>77</v>
      </c>
      <c r="AC43" s="38">
        <v>1.5</v>
      </c>
      <c r="AD43" s="51">
        <v>24</v>
      </c>
      <c r="AE43" s="51">
        <v>20</v>
      </c>
      <c r="AF43" s="51">
        <v>1.2</v>
      </c>
      <c r="AG43" s="15">
        <f t="shared" si="6"/>
        <v>2.7</v>
      </c>
      <c r="AH43" s="35" t="s">
        <v>142</v>
      </c>
      <c r="AI43" s="15">
        <v>0.6</v>
      </c>
      <c r="AJ43" s="15">
        <f t="shared" si="7"/>
        <v>3.3000000000000003</v>
      </c>
      <c r="AK43" s="58" t="s">
        <v>143</v>
      </c>
      <c r="AL43" s="58">
        <v>0.4</v>
      </c>
      <c r="AM43" s="58" t="s">
        <v>143</v>
      </c>
      <c r="AN43" s="58">
        <v>0.4</v>
      </c>
      <c r="AO43" s="61">
        <f t="shared" si="1"/>
        <v>0.8</v>
      </c>
      <c r="AP43" s="61">
        <f t="shared" si="8"/>
        <v>79.157333333333327</v>
      </c>
    </row>
    <row r="44" spans="1:42" s="1" customFormat="1">
      <c r="A44" s="18">
        <v>201626811119</v>
      </c>
      <c r="B44" s="19" t="s">
        <v>144</v>
      </c>
      <c r="C44" s="16">
        <v>54.674074074074099</v>
      </c>
      <c r="D44" s="20" t="s">
        <v>40</v>
      </c>
      <c r="E44" s="20" t="s">
        <v>40</v>
      </c>
      <c r="F44" s="14">
        <v>8</v>
      </c>
      <c r="G44" s="17">
        <v>8</v>
      </c>
      <c r="H44" s="20"/>
      <c r="I44" s="17">
        <v>8</v>
      </c>
      <c r="J44" s="30"/>
      <c r="K44" s="20"/>
      <c r="L44" s="31" t="s">
        <v>61</v>
      </c>
      <c r="M44" s="31">
        <v>-0.2</v>
      </c>
      <c r="N44" s="20">
        <f t="shared" si="2"/>
        <v>15.8</v>
      </c>
      <c r="O44" s="20">
        <f t="shared" si="3"/>
        <v>70.474074074074096</v>
      </c>
      <c r="P44" s="29">
        <v>2.78</v>
      </c>
      <c r="Q44" s="20">
        <f t="shared" si="9"/>
        <v>77.8</v>
      </c>
      <c r="R44" s="38">
        <v>72</v>
      </c>
      <c r="S44" s="37"/>
      <c r="T44" s="15">
        <f t="shared" si="4"/>
        <v>36</v>
      </c>
      <c r="U44" s="20">
        <f t="shared" si="5"/>
        <v>71.422222222222217</v>
      </c>
      <c r="V44" s="35"/>
      <c r="W44" s="15"/>
      <c r="X44" s="35" t="s">
        <v>51</v>
      </c>
      <c r="Y44" s="50">
        <v>0.5</v>
      </c>
      <c r="Z44" s="35"/>
      <c r="AA44" s="15"/>
      <c r="AB44" s="38">
        <v>36</v>
      </c>
      <c r="AC44" s="38">
        <v>0</v>
      </c>
      <c r="AD44" s="51">
        <v>20</v>
      </c>
      <c r="AE44" s="51">
        <v>14</v>
      </c>
      <c r="AF44" s="51">
        <v>0.5</v>
      </c>
      <c r="AG44" s="15">
        <f t="shared" si="6"/>
        <v>0.5</v>
      </c>
      <c r="AH44" s="35"/>
      <c r="AI44" s="15"/>
      <c r="AJ44" s="15">
        <f t="shared" si="7"/>
        <v>0.5</v>
      </c>
      <c r="AK44" s="32"/>
      <c r="AL44" s="20"/>
      <c r="AM44" s="58"/>
      <c r="AN44" s="58"/>
      <c r="AO44" s="61">
        <f t="shared" si="1"/>
        <v>0</v>
      </c>
      <c r="AP44" s="61">
        <f t="shared" si="8"/>
        <v>72.422222222222217</v>
      </c>
    </row>
    <row r="45" spans="1:42" s="1" customFormat="1" ht="27">
      <c r="A45" s="25">
        <v>201626811205</v>
      </c>
      <c r="B45" s="23" t="s">
        <v>145</v>
      </c>
      <c r="C45" s="16">
        <v>54.703703703703702</v>
      </c>
      <c r="D45" s="20" t="s">
        <v>146</v>
      </c>
      <c r="E45" s="20" t="s">
        <v>146</v>
      </c>
      <c r="F45" s="14">
        <v>10</v>
      </c>
      <c r="G45" s="17">
        <v>7.4857142857142902</v>
      </c>
      <c r="H45" s="20"/>
      <c r="I45" s="17">
        <v>7.4857142857142902</v>
      </c>
      <c r="J45" s="28" t="s">
        <v>147</v>
      </c>
      <c r="K45" s="20">
        <v>0</v>
      </c>
      <c r="L45" s="31"/>
      <c r="M45" s="31"/>
      <c r="N45" s="20">
        <f t="shared" si="2"/>
        <v>17.485714285714291</v>
      </c>
      <c r="O45" s="20">
        <f t="shared" si="3"/>
        <v>72.18941798941799</v>
      </c>
      <c r="P45" s="29">
        <v>2.6760000000000002</v>
      </c>
      <c r="Q45" s="20">
        <f t="shared" si="9"/>
        <v>76.760000000000005</v>
      </c>
      <c r="R45" s="38">
        <v>88</v>
      </c>
      <c r="S45" s="39">
        <v>84</v>
      </c>
      <c r="T45" s="15">
        <f t="shared" si="4"/>
        <v>86</v>
      </c>
      <c r="U45" s="20">
        <f t="shared" si="5"/>
        <v>76.312825396825389</v>
      </c>
      <c r="V45" s="35"/>
      <c r="W45" s="15"/>
      <c r="X45" s="40"/>
      <c r="Y45" s="52"/>
      <c r="Z45" s="40"/>
      <c r="AA45" s="42"/>
      <c r="AB45" s="38">
        <v>86</v>
      </c>
      <c r="AC45" s="39">
        <v>2</v>
      </c>
      <c r="AD45" s="51">
        <v>16</v>
      </c>
      <c r="AE45" s="51">
        <v>0</v>
      </c>
      <c r="AF45" s="51">
        <v>0</v>
      </c>
      <c r="AG45" s="15">
        <f t="shared" si="6"/>
        <v>2</v>
      </c>
      <c r="AH45" s="42"/>
      <c r="AI45" s="42"/>
      <c r="AJ45" s="15">
        <f t="shared" si="7"/>
        <v>2</v>
      </c>
      <c r="AK45" s="32"/>
      <c r="AL45" s="20"/>
      <c r="AM45" s="58"/>
      <c r="AN45" s="58"/>
      <c r="AO45" s="61">
        <f t="shared" si="1"/>
        <v>0</v>
      </c>
      <c r="AP45" s="61">
        <f t="shared" si="8"/>
        <v>78.312825396825389</v>
      </c>
    </row>
    <row r="46" spans="1:42" s="1" customFormat="1" ht="48">
      <c r="A46" s="18">
        <v>201626811212</v>
      </c>
      <c r="B46" s="19" t="s">
        <v>148</v>
      </c>
      <c r="C46" s="16">
        <v>55.7777777777778</v>
      </c>
      <c r="D46" s="20" t="s">
        <v>146</v>
      </c>
      <c r="E46" s="20" t="s">
        <v>146</v>
      </c>
      <c r="F46" s="14">
        <v>10</v>
      </c>
      <c r="G46" s="17">
        <v>8</v>
      </c>
      <c r="H46" s="20"/>
      <c r="I46" s="17">
        <v>8</v>
      </c>
      <c r="J46" s="28" t="s">
        <v>149</v>
      </c>
      <c r="K46" s="20">
        <v>0</v>
      </c>
      <c r="L46" s="31"/>
      <c r="M46" s="31"/>
      <c r="N46" s="20">
        <f t="shared" si="2"/>
        <v>18</v>
      </c>
      <c r="O46" s="20">
        <f t="shared" si="3"/>
        <v>73.7777777777778</v>
      </c>
      <c r="P46" s="29">
        <v>3.1030000000000002</v>
      </c>
      <c r="Q46" s="20">
        <f t="shared" si="9"/>
        <v>81.03</v>
      </c>
      <c r="R46" s="38">
        <v>81</v>
      </c>
      <c r="S46" s="39">
        <v>88</v>
      </c>
      <c r="T46" s="15">
        <f t="shared" si="4"/>
        <v>84.5</v>
      </c>
      <c r="U46" s="20">
        <f t="shared" si="5"/>
        <v>79.201333333333352</v>
      </c>
      <c r="V46" s="35"/>
      <c r="W46" s="15"/>
      <c r="X46" s="35"/>
      <c r="Y46" s="50"/>
      <c r="Z46" s="35"/>
      <c r="AA46" s="15"/>
      <c r="AB46" s="38">
        <v>84.5</v>
      </c>
      <c r="AC46" s="38">
        <v>2</v>
      </c>
      <c r="AD46" s="51">
        <v>20</v>
      </c>
      <c r="AE46" s="51">
        <v>28</v>
      </c>
      <c r="AF46" s="51">
        <v>1.4</v>
      </c>
      <c r="AG46" s="15">
        <f t="shared" si="6"/>
        <v>3.4</v>
      </c>
      <c r="AH46" s="35"/>
      <c r="AI46" s="15"/>
      <c r="AJ46" s="15">
        <f t="shared" si="7"/>
        <v>3.4</v>
      </c>
      <c r="AK46" s="32" t="s">
        <v>150</v>
      </c>
      <c r="AL46" s="20">
        <v>1</v>
      </c>
      <c r="AM46" s="58" t="s">
        <v>151</v>
      </c>
      <c r="AN46" s="58">
        <v>1</v>
      </c>
      <c r="AO46" s="61">
        <f t="shared" si="1"/>
        <v>2</v>
      </c>
      <c r="AP46" s="61">
        <f t="shared" si="8"/>
        <v>84.601333333333358</v>
      </c>
    </row>
    <row r="47" spans="1:42" s="1" customFormat="1" ht="36">
      <c r="A47" s="18">
        <v>201626811224</v>
      </c>
      <c r="B47" s="19" t="s">
        <v>152</v>
      </c>
      <c r="C47" s="16">
        <v>59.585185185185203</v>
      </c>
      <c r="D47" s="20" t="s">
        <v>146</v>
      </c>
      <c r="E47" s="20" t="s">
        <v>146</v>
      </c>
      <c r="F47" s="14">
        <v>10</v>
      </c>
      <c r="G47" s="17">
        <v>8</v>
      </c>
      <c r="H47" s="20"/>
      <c r="I47" s="17">
        <v>8</v>
      </c>
      <c r="J47" s="28" t="s">
        <v>153</v>
      </c>
      <c r="K47" s="20">
        <v>0</v>
      </c>
      <c r="L47" s="31"/>
      <c r="M47" s="31"/>
      <c r="N47" s="20">
        <f t="shared" si="2"/>
        <v>18</v>
      </c>
      <c r="O47" s="20">
        <f t="shared" si="3"/>
        <v>77.585185185185196</v>
      </c>
      <c r="P47" s="29">
        <v>3.194</v>
      </c>
      <c r="Q47" s="20">
        <f t="shared" si="9"/>
        <v>81.94</v>
      </c>
      <c r="R47" s="38">
        <v>84</v>
      </c>
      <c r="S47" s="39">
        <v>76</v>
      </c>
      <c r="T47" s="15">
        <f t="shared" si="4"/>
        <v>80</v>
      </c>
      <c r="U47" s="20">
        <f t="shared" si="5"/>
        <v>80.439555555555557</v>
      </c>
      <c r="V47" s="35"/>
      <c r="W47" s="15"/>
      <c r="X47" s="35" t="s">
        <v>154</v>
      </c>
      <c r="Y47" s="50">
        <v>1.5</v>
      </c>
      <c r="Z47" s="35"/>
      <c r="AA47" s="15"/>
      <c r="AB47" s="38">
        <v>80</v>
      </c>
      <c r="AC47" s="38">
        <v>2</v>
      </c>
      <c r="AD47" s="51">
        <v>40</v>
      </c>
      <c r="AE47" s="51">
        <v>25</v>
      </c>
      <c r="AF47" s="51">
        <v>2.75</v>
      </c>
      <c r="AG47" s="15">
        <f t="shared" si="6"/>
        <v>4.75</v>
      </c>
      <c r="AH47" s="35"/>
      <c r="AI47" s="15"/>
      <c r="AJ47" s="15">
        <f t="shared" si="7"/>
        <v>4.75</v>
      </c>
      <c r="AK47" s="32" t="s">
        <v>155</v>
      </c>
      <c r="AL47" s="20">
        <v>1</v>
      </c>
      <c r="AM47" s="58" t="s">
        <v>156</v>
      </c>
      <c r="AN47" s="58">
        <v>1</v>
      </c>
      <c r="AO47" s="61">
        <f t="shared" si="1"/>
        <v>2</v>
      </c>
      <c r="AP47" s="61">
        <f t="shared" si="8"/>
        <v>88.689555555555557</v>
      </c>
    </row>
    <row r="48" spans="1:42" s="1" customFormat="1">
      <c r="A48" s="18">
        <v>201626811313</v>
      </c>
      <c r="B48" s="19" t="s">
        <v>157</v>
      </c>
      <c r="C48" s="16">
        <v>54.6666666666667</v>
      </c>
      <c r="D48" s="20" t="s">
        <v>40</v>
      </c>
      <c r="E48" s="20" t="s">
        <v>40</v>
      </c>
      <c r="F48" s="14">
        <v>8</v>
      </c>
      <c r="G48" s="17">
        <v>7.4</v>
      </c>
      <c r="H48" s="20"/>
      <c r="I48" s="17">
        <v>7.4</v>
      </c>
      <c r="J48" s="20"/>
      <c r="K48" s="20"/>
      <c r="L48" s="31"/>
      <c r="M48" s="31"/>
      <c r="N48" s="20">
        <f t="shared" si="2"/>
        <v>15.4</v>
      </c>
      <c r="O48" s="20">
        <f t="shared" si="3"/>
        <v>70.066666666666706</v>
      </c>
      <c r="P48" s="29">
        <v>3.5670000000000002</v>
      </c>
      <c r="Q48" s="20">
        <f t="shared" si="9"/>
        <v>85.67</v>
      </c>
      <c r="R48" s="38">
        <v>81</v>
      </c>
      <c r="S48" s="39">
        <v>72</v>
      </c>
      <c r="T48" s="15">
        <f t="shared" si="4"/>
        <v>76.5</v>
      </c>
      <c r="U48" s="20">
        <f t="shared" si="5"/>
        <v>80.072000000000017</v>
      </c>
      <c r="V48" s="35"/>
      <c r="W48" s="15"/>
      <c r="X48" s="35" t="s">
        <v>158</v>
      </c>
      <c r="Y48" s="50">
        <v>2</v>
      </c>
      <c r="Z48" s="35"/>
      <c r="AA48" s="15"/>
      <c r="AB48" s="38">
        <v>76.5</v>
      </c>
      <c r="AC48" s="38">
        <v>0</v>
      </c>
      <c r="AD48" s="51">
        <v>0</v>
      </c>
      <c r="AE48" s="51">
        <v>0</v>
      </c>
      <c r="AF48" s="51">
        <v>0</v>
      </c>
      <c r="AG48" s="15">
        <f t="shared" si="6"/>
        <v>0</v>
      </c>
      <c r="AH48" s="35"/>
      <c r="AI48" s="15"/>
      <c r="AJ48" s="15">
        <f t="shared" si="7"/>
        <v>0</v>
      </c>
      <c r="AK48" s="32"/>
      <c r="AL48" s="20"/>
      <c r="AM48" s="58"/>
      <c r="AN48" s="58"/>
      <c r="AO48" s="61">
        <f t="shared" si="1"/>
        <v>0</v>
      </c>
      <c r="AP48" s="61">
        <f t="shared" si="8"/>
        <v>82.072000000000017</v>
      </c>
    </row>
    <row r="49" spans="1:42" s="1" customFormat="1" ht="24">
      <c r="A49" s="14">
        <v>201626811418</v>
      </c>
      <c r="B49" s="15" t="s">
        <v>159</v>
      </c>
      <c r="C49" s="16">
        <v>54.629629629629598</v>
      </c>
      <c r="D49" s="15" t="s">
        <v>146</v>
      </c>
      <c r="E49" s="15" t="s">
        <v>146</v>
      </c>
      <c r="F49" s="14">
        <v>10</v>
      </c>
      <c r="G49" s="17">
        <v>7.4</v>
      </c>
      <c r="H49" s="15"/>
      <c r="I49" s="17">
        <v>7.4</v>
      </c>
      <c r="J49" s="15"/>
      <c r="K49" s="15"/>
      <c r="L49" s="32"/>
      <c r="M49" s="32"/>
      <c r="N49" s="20">
        <f t="shared" si="2"/>
        <v>17.399999999999999</v>
      </c>
      <c r="O49" s="20">
        <f t="shared" si="3"/>
        <v>72.029629629629596</v>
      </c>
      <c r="P49" s="29">
        <v>2.9260000000000002</v>
      </c>
      <c r="Q49" s="20">
        <f t="shared" si="9"/>
        <v>79.260000000000005</v>
      </c>
      <c r="R49" s="15">
        <v>92</v>
      </c>
      <c r="S49" s="15">
        <v>76</v>
      </c>
      <c r="T49" s="15">
        <f t="shared" si="4"/>
        <v>84</v>
      </c>
      <c r="U49" s="20">
        <f t="shared" si="5"/>
        <v>77.564888888888888</v>
      </c>
      <c r="V49" s="41"/>
      <c r="W49" s="19"/>
      <c r="X49" s="35" t="s">
        <v>51</v>
      </c>
      <c r="Y49" s="50">
        <v>0.5</v>
      </c>
      <c r="Z49" s="35"/>
      <c r="AA49" s="15"/>
      <c r="AB49" s="38">
        <v>84</v>
      </c>
      <c r="AC49" s="38">
        <v>2</v>
      </c>
      <c r="AD49" s="51">
        <v>22</v>
      </c>
      <c r="AE49" s="51">
        <v>2</v>
      </c>
      <c r="AF49" s="51">
        <v>0.6</v>
      </c>
      <c r="AG49" s="15">
        <f t="shared" si="6"/>
        <v>2.6</v>
      </c>
      <c r="AH49" s="15"/>
      <c r="AI49" s="15"/>
      <c r="AJ49" s="15">
        <f t="shared" si="7"/>
        <v>2.6</v>
      </c>
      <c r="AK49" s="58" t="s">
        <v>160</v>
      </c>
      <c r="AL49" s="58">
        <v>0.4</v>
      </c>
      <c r="AM49" s="58" t="s">
        <v>160</v>
      </c>
      <c r="AN49" s="58">
        <v>0.4</v>
      </c>
      <c r="AO49" s="61">
        <f t="shared" si="1"/>
        <v>0.8</v>
      </c>
      <c r="AP49" s="61">
        <f t="shared" si="8"/>
        <v>81.464888888888893</v>
      </c>
    </row>
    <row r="50" spans="1:42">
      <c r="P50" s="33"/>
      <c r="T50" s="43"/>
      <c r="U50" s="44"/>
      <c r="V50" s="45"/>
      <c r="W50" s="46"/>
      <c r="X50" s="47"/>
      <c r="AC50" s="56"/>
      <c r="AD50" s="57"/>
      <c r="AE50" s="57"/>
      <c r="AF50" s="57"/>
      <c r="AG50" s="43"/>
    </row>
    <row r="51" spans="1:42">
      <c r="P51" s="33"/>
      <c r="T51" s="43"/>
      <c r="U51" s="43"/>
      <c r="V51" s="45"/>
      <c r="W51" s="46"/>
      <c r="X51" s="47"/>
      <c r="AC51" s="56"/>
      <c r="AD51" s="57"/>
      <c r="AE51" s="57"/>
      <c r="AF51" s="57"/>
      <c r="AG51" s="43"/>
    </row>
    <row r="52" spans="1:42">
      <c r="T52" s="43"/>
      <c r="U52" s="43"/>
      <c r="V52" s="45"/>
      <c r="W52" s="46"/>
      <c r="X52" s="47"/>
      <c r="AC52" s="56"/>
      <c r="AD52" s="57"/>
      <c r="AE52" s="57"/>
      <c r="AF52" s="57"/>
      <c r="AG52" s="43"/>
    </row>
    <row r="53" spans="1:42">
      <c r="T53" s="43"/>
      <c r="U53" s="43"/>
      <c r="V53" s="45"/>
      <c r="W53" s="46"/>
      <c r="X53" s="47"/>
      <c r="AC53" s="56"/>
      <c r="AD53" s="57"/>
      <c r="AE53" s="57"/>
      <c r="AF53" s="57"/>
      <c r="AG53" s="43"/>
    </row>
    <row r="54" spans="1:42">
      <c r="T54" s="43"/>
      <c r="U54" s="43"/>
      <c r="V54" s="45"/>
      <c r="W54" s="46"/>
      <c r="X54" s="47"/>
      <c r="AC54" s="56"/>
      <c r="AD54" s="57"/>
      <c r="AE54" s="57"/>
      <c r="AF54" s="57"/>
      <c r="AG54" s="43"/>
    </row>
    <row r="55" spans="1:42">
      <c r="T55" s="43"/>
      <c r="U55" s="43"/>
      <c r="V55" s="45"/>
      <c r="W55" s="46"/>
      <c r="X55" s="47"/>
      <c r="AC55" s="56"/>
      <c r="AD55" s="57"/>
      <c r="AE55" s="57"/>
      <c r="AF55" s="57"/>
      <c r="AG55" s="43"/>
    </row>
    <row r="56" spans="1:42">
      <c r="T56" s="43"/>
      <c r="U56" s="43"/>
      <c r="V56" s="45"/>
      <c r="W56" s="46"/>
      <c r="X56" s="47"/>
      <c r="AC56" s="56"/>
      <c r="AD56" s="57"/>
      <c r="AE56" s="57"/>
      <c r="AF56" s="57"/>
      <c r="AG56" s="43"/>
    </row>
    <row r="57" spans="1:42">
      <c r="T57" s="43"/>
      <c r="U57" s="43"/>
      <c r="V57" s="48"/>
      <c r="W57" s="48"/>
      <c r="X57" s="47"/>
      <c r="AC57" s="56"/>
      <c r="AD57" s="57"/>
      <c r="AE57" s="57"/>
      <c r="AF57" s="57"/>
      <c r="AG57" s="43"/>
    </row>
    <row r="58" spans="1:42">
      <c r="T58" s="43"/>
      <c r="U58" s="43"/>
      <c r="V58" s="46"/>
      <c r="W58" s="46"/>
      <c r="X58" s="47"/>
      <c r="AC58" s="56"/>
      <c r="AD58" s="57"/>
      <c r="AE58" s="57"/>
      <c r="AF58" s="57"/>
      <c r="AG58" s="43"/>
    </row>
    <row r="59" spans="1:42">
      <c r="T59" s="43"/>
      <c r="U59" s="43"/>
      <c r="V59" s="46"/>
      <c r="W59" s="46"/>
      <c r="X59" s="47"/>
      <c r="AC59" s="56"/>
      <c r="AD59" s="57"/>
      <c r="AE59" s="57"/>
      <c r="AF59" s="57"/>
      <c r="AG59" s="43"/>
    </row>
    <row r="60" spans="1:42">
      <c r="T60" s="43"/>
      <c r="U60" s="43"/>
      <c r="V60" s="46"/>
      <c r="W60" s="46"/>
      <c r="X60" s="47"/>
      <c r="AC60" s="56"/>
      <c r="AD60" s="57"/>
      <c r="AE60" s="57"/>
      <c r="AF60" s="57"/>
      <c r="AG60" s="43"/>
    </row>
    <row r="61" spans="1:42">
      <c r="T61" s="43"/>
      <c r="U61" s="43"/>
      <c r="V61" s="46"/>
      <c r="W61" s="46"/>
      <c r="X61" s="47"/>
      <c r="AC61" s="56"/>
      <c r="AD61" s="57"/>
      <c r="AE61" s="57"/>
      <c r="AF61" s="57"/>
      <c r="AG61" s="43"/>
    </row>
    <row r="62" spans="1:42">
      <c r="T62" s="43"/>
      <c r="U62" s="43"/>
      <c r="V62" s="47"/>
      <c r="W62" s="43"/>
      <c r="X62" s="47"/>
      <c r="AC62" s="56"/>
      <c r="AD62" s="57"/>
      <c r="AE62" s="57"/>
      <c r="AF62" s="57"/>
      <c r="AG62" s="43"/>
    </row>
    <row r="63" spans="1:42">
      <c r="AC63" s="56"/>
      <c r="AD63" s="57"/>
      <c r="AE63" s="57"/>
      <c r="AF63" s="57"/>
      <c r="AG63" s="43"/>
    </row>
    <row r="64" spans="1:42">
      <c r="AC64" s="56"/>
      <c r="AD64" s="57"/>
      <c r="AE64" s="57"/>
      <c r="AF64" s="57"/>
      <c r="AG64" s="43"/>
    </row>
    <row r="65" spans="29:33">
      <c r="AC65" s="56"/>
      <c r="AD65" s="57"/>
      <c r="AE65" s="57"/>
      <c r="AF65" s="57"/>
      <c r="AG65" s="43"/>
    </row>
    <row r="66" spans="29:33">
      <c r="AC66" s="56"/>
      <c r="AD66" s="57"/>
      <c r="AE66" s="57"/>
      <c r="AF66" s="57"/>
      <c r="AG66" s="43"/>
    </row>
    <row r="67" spans="29:33">
      <c r="AC67" s="56"/>
      <c r="AD67" s="57"/>
      <c r="AE67" s="57"/>
      <c r="AF67" s="57"/>
      <c r="AG67" s="43"/>
    </row>
    <row r="68" spans="29:33">
      <c r="AC68" s="56"/>
      <c r="AD68" s="57"/>
      <c r="AE68" s="57"/>
      <c r="AF68" s="57"/>
      <c r="AG68" s="43"/>
    </row>
    <row r="69" spans="29:33">
      <c r="AC69" s="56"/>
      <c r="AD69" s="57"/>
      <c r="AE69" s="57"/>
      <c r="AF69" s="57"/>
      <c r="AG69" s="43"/>
    </row>
    <row r="70" spans="29:33">
      <c r="AC70" s="56"/>
      <c r="AD70" s="57"/>
      <c r="AE70" s="57"/>
      <c r="AF70" s="57"/>
      <c r="AG70" s="43"/>
    </row>
    <row r="71" spans="29:33">
      <c r="AC71" s="56"/>
      <c r="AD71" s="57"/>
      <c r="AE71" s="57"/>
      <c r="AF71" s="57"/>
      <c r="AG71" s="43"/>
    </row>
    <row r="72" spans="29:33">
      <c r="AC72" s="56"/>
      <c r="AD72" s="57"/>
      <c r="AE72" s="57"/>
      <c r="AF72" s="57"/>
      <c r="AG72" s="43"/>
    </row>
    <row r="73" spans="29:33">
      <c r="AC73" s="56"/>
      <c r="AD73" s="57"/>
      <c r="AE73" s="57"/>
      <c r="AF73" s="57"/>
      <c r="AG73" s="43"/>
    </row>
    <row r="74" spans="29:33">
      <c r="AC74" s="56"/>
      <c r="AD74" s="47"/>
      <c r="AE74" s="47"/>
      <c r="AF74" s="47"/>
      <c r="AG74" s="43"/>
    </row>
    <row r="75" spans="29:33">
      <c r="AC75" s="56"/>
      <c r="AD75" s="47"/>
      <c r="AE75" s="47"/>
      <c r="AF75" s="47"/>
      <c r="AG75" s="43"/>
    </row>
    <row r="76" spans="29:33">
      <c r="AC76" s="56"/>
      <c r="AD76" s="47"/>
      <c r="AE76" s="47"/>
      <c r="AF76" s="47"/>
      <c r="AG76" s="43"/>
    </row>
    <row r="77" spans="29:33">
      <c r="AC77" s="56"/>
      <c r="AD77" s="47"/>
      <c r="AE77" s="47"/>
      <c r="AF77" s="47"/>
      <c r="AG77" s="43"/>
    </row>
    <row r="78" spans="29:33">
      <c r="AC78" s="56"/>
      <c r="AD78" s="47"/>
      <c r="AE78" s="47"/>
      <c r="AF78" s="47"/>
      <c r="AG78" s="43"/>
    </row>
    <row r="79" spans="29:33">
      <c r="AC79" s="56"/>
      <c r="AD79" s="47"/>
      <c r="AE79" s="47"/>
      <c r="AF79" s="47"/>
      <c r="AG79" s="43"/>
    </row>
    <row r="80" spans="29:33">
      <c r="AC80" s="56"/>
      <c r="AD80" s="47"/>
      <c r="AE80" s="47"/>
      <c r="AF80" s="47"/>
      <c r="AG80" s="43"/>
    </row>
    <row r="81" spans="29:33">
      <c r="AC81" s="56"/>
      <c r="AD81" s="47"/>
      <c r="AE81" s="47"/>
      <c r="AF81" s="47"/>
      <c r="AG81" s="43"/>
    </row>
    <row r="82" spans="29:33">
      <c r="AC82" s="56"/>
      <c r="AD82" s="47"/>
      <c r="AE82" s="47"/>
      <c r="AF82" s="47"/>
      <c r="AG82" s="43"/>
    </row>
  </sheetData>
  <sortState ref="A5:XFD47">
    <sortCondition ref="A5:A47"/>
  </sortState>
  <mergeCells count="39">
    <mergeCell ref="AP2:AP4"/>
    <mergeCell ref="AB2:AG3"/>
    <mergeCell ref="AH2:AI3"/>
    <mergeCell ref="AK2:AK4"/>
    <mergeCell ref="AL2:AL4"/>
    <mergeCell ref="AM2:AM4"/>
    <mergeCell ref="AN2:AN4"/>
    <mergeCell ref="AO2:AO4"/>
    <mergeCell ref="X2:X4"/>
    <mergeCell ref="Y2:Y4"/>
    <mergeCell ref="Z2:Z4"/>
    <mergeCell ref="AA2:AA4"/>
    <mergeCell ref="AJ2:AJ4"/>
    <mergeCell ref="A1:A4"/>
    <mergeCell ref="B1:B4"/>
    <mergeCell ref="C2:C4"/>
    <mergeCell ref="N3:N4"/>
    <mergeCell ref="O2:O4"/>
    <mergeCell ref="Z1:AA1"/>
    <mergeCell ref="AB1:AJ1"/>
    <mergeCell ref="AK1:AO1"/>
    <mergeCell ref="D2:N2"/>
    <mergeCell ref="D3:F3"/>
    <mergeCell ref="G3:I3"/>
    <mergeCell ref="J3:K3"/>
    <mergeCell ref="L3:M3"/>
    <mergeCell ref="P2:P4"/>
    <mergeCell ref="Q2:Q4"/>
    <mergeCell ref="R2:R4"/>
    <mergeCell ref="S2:S4"/>
    <mergeCell ref="T2:T4"/>
    <mergeCell ref="U1:U4"/>
    <mergeCell ref="V2:V4"/>
    <mergeCell ref="W2:W4"/>
    <mergeCell ref="C1:O1"/>
    <mergeCell ref="P1:Q1"/>
    <mergeCell ref="R1:T1"/>
    <mergeCell ref="V1:W1"/>
    <mergeCell ref="X1:Y1"/>
  </mergeCells>
  <phoneticPr fontId="9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张苗苗</cp:lastModifiedBy>
  <dcterms:created xsi:type="dcterms:W3CDTF">2018-02-27T11:14:00Z</dcterms:created>
  <dcterms:modified xsi:type="dcterms:W3CDTF">2018-09-25T06:42:12Z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