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<sst xmlns="http://schemas.openxmlformats.org/spreadsheetml/2006/main" count="127">
  <si>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</si>
  <si>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</si>
  <si>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</si>
  <si>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</si>
  <si>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</si>
  <si>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</si>
  <si>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</si>
  <si>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</si>
  <si>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</si>
  <si>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</si>
  <si>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</si>
  <si>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总得分</t>
  </si>
  <si>
    <t>基本评定分项目</t>
  </si>
  <si>
    <t>记实加减分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</si>
  <si>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</si>
  <si>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</si>
  <si>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</si>
  <si>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</si>
  <si>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</si>
  <si>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</si>
  <si>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</si>
  <si>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</si>
  <si>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</si>
  <si>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</si>
  <si>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</si>
  <si>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班级等级分</t>
  </si>
  <si>
    <t>寝室纪实分</t>
  </si>
  <si>
    <t>履行责任、服务奉献记实分(上限7分）</t>
  </si>
  <si>
    <t>遵章守纪加减分</t>
  </si>
  <si>
    <t>考评等级上</t>
  </si>
  <si>
    <t>考评等级下</t>
  </si>
  <si>
    <t>日常考核基础分</t>
  </si>
  <si>
    <t>活动与卫生加减分</t>
  </si>
  <si>
    <t>体育课平均成绩</t>
  </si>
  <si>
    <t>体育课成绩得分</t>
  </si>
  <si>
    <t>早锻炼上</t>
  </si>
  <si>
    <t>早锻炼下</t>
  </si>
  <si>
    <t>早锻炼得分</t>
  </si>
  <si>
    <t>体育测评总得分</t>
  </si>
  <si>
    <t>曹琰凯</t>
  </si>
  <si>
    <t>A</t>
  </si>
  <si>
    <t>志愿者共计5h(阳光你我行·市中医院志愿服务5h)</t>
  </si>
  <si>
    <t>院级通报表扬/0.3；</t>
  </si>
  <si>
    <r>
      <rPr>
        <sz val="11"/>
        <color theme="1"/>
        <rFont val="宋体"/>
        <charset val="134"/>
        <scheme val="minor"/>
      </rPr>
      <t>干事B</t>
    </r>
    <r>
      <rPr>
        <sz val="11"/>
        <color theme="1"/>
        <rFont val="宋体"/>
        <charset val="134"/>
        <scheme val="minor"/>
      </rPr>
      <t>/0.4</t>
    </r>
  </si>
  <si>
    <t>曹然</t>
  </si>
  <si>
    <t>徐小菁</t>
  </si>
  <si>
    <t>志愿者共计28h(补偿工时18h;教科荧光夜跑4.5h;2017杭州马拉松志愿者活动5.5h)</t>
  </si>
  <si>
    <t>20届办公技能大赛二等奖/1.0；</t>
  </si>
  <si>
    <r>
      <rPr>
        <sz val="11"/>
        <color theme="1"/>
        <rFont val="宋体"/>
        <charset val="134"/>
        <scheme val="minor"/>
      </rPr>
      <t>CET-4/</t>
    </r>
    <r>
      <rPr>
        <sz val="11"/>
        <color theme="1"/>
        <rFont val="宋体"/>
        <charset val="134"/>
        <scheme val="minor"/>
      </rPr>
      <t>471</t>
    </r>
  </si>
  <si>
    <t>范文康</t>
  </si>
  <si>
    <r>
      <rPr>
        <sz val="11"/>
        <color theme="1"/>
        <rFont val="宋体"/>
        <charset val="134"/>
        <scheme val="minor"/>
      </rPr>
      <t>CET-4/</t>
    </r>
    <r>
      <rPr>
        <sz val="11"/>
        <color theme="1"/>
        <rFont val="宋体"/>
        <charset val="134"/>
        <scheme val="minor"/>
      </rPr>
      <t>465</t>
    </r>
  </si>
  <si>
    <t>周建</t>
  </si>
  <si>
    <r>
      <rPr>
        <sz val="11"/>
        <color theme="1"/>
        <rFont val="宋体"/>
        <charset val="134"/>
        <scheme val="minor"/>
      </rPr>
      <t>CET-4/</t>
    </r>
    <r>
      <rPr>
        <sz val="11"/>
        <color theme="1"/>
        <rFont val="宋体"/>
        <charset val="134"/>
        <scheme val="minor"/>
      </rPr>
      <t>449</t>
    </r>
  </si>
  <si>
    <t>林思佳</t>
  </si>
  <si>
    <t>志愿者共计28h(补偿工时8h;日光倾城——关爱白血病儿童14h;运动会志愿者活动4h;张陆晨（17326021566）2h)</t>
  </si>
  <si>
    <t>寒软三等奖/0.5；</t>
  </si>
  <si>
    <r>
      <rPr>
        <sz val="11"/>
        <color theme="1"/>
        <rFont val="宋体"/>
        <charset val="134"/>
        <scheme val="minor"/>
      </rPr>
      <t>CET-4/</t>
    </r>
    <r>
      <rPr>
        <sz val="11"/>
        <color theme="1"/>
        <rFont val="宋体"/>
        <charset val="134"/>
        <scheme val="minor"/>
      </rPr>
      <t>433</t>
    </r>
  </si>
  <si>
    <r>
      <rPr>
        <sz val="11"/>
        <color theme="1"/>
        <rFont val="宋体"/>
        <charset val="134"/>
        <scheme val="minor"/>
      </rPr>
      <t>干事A</t>
    </r>
    <r>
      <rPr>
        <sz val="11"/>
        <color theme="1"/>
        <rFont val="宋体"/>
        <charset val="134"/>
        <scheme val="minor"/>
      </rPr>
      <t>/0.6</t>
    </r>
  </si>
  <si>
    <t>吴浩</t>
  </si>
  <si>
    <t>志愿者共计6h(阳光你我行·市中医院志愿服务4h;义修遍校园故障我解决FS电脑义修活动2h)</t>
  </si>
  <si>
    <r>
      <rPr>
        <sz val="11"/>
        <color theme="1"/>
        <rFont val="宋体"/>
        <charset val="134"/>
        <scheme val="minor"/>
      </rPr>
      <t>CET-4/</t>
    </r>
    <r>
      <rPr>
        <sz val="11"/>
        <color theme="1"/>
        <rFont val="宋体"/>
        <charset val="134"/>
        <scheme val="minor"/>
      </rPr>
      <t>467</t>
    </r>
  </si>
  <si>
    <t>吴明晗</t>
  </si>
  <si>
    <t>旷课一次/-0.2；</t>
  </si>
  <si>
    <t>21届办公技能大赛三等奖/0.6；</t>
  </si>
  <si>
    <t>戴威涛</t>
  </si>
  <si>
    <t>志愿者共计30h(爱心家教15h;新希望协会爱心家教12h;程序设计迎新赛监考志愿者6h)</t>
  </si>
  <si>
    <t>27届专业学术竞赛三等奖/0.6；20届办公技能大赛二等奖/1.0；21届办公技能大赛三等奖/0.6；</t>
  </si>
  <si>
    <r>
      <rPr>
        <sz val="11"/>
        <color theme="1"/>
        <rFont val="宋体"/>
        <charset val="134"/>
        <scheme val="minor"/>
      </rPr>
      <t>CET-4/</t>
    </r>
    <r>
      <rPr>
        <sz val="11"/>
        <color theme="1"/>
        <rFont val="宋体"/>
        <charset val="134"/>
        <scheme val="minor"/>
      </rPr>
      <t>529</t>
    </r>
  </si>
  <si>
    <t>会员风采大赛三等奖/0.4；</t>
  </si>
  <si>
    <t>学科干事B/0.4 青马干事A/0.6</t>
  </si>
  <si>
    <t>学科副部A/1.0 青马干事A/0.6</t>
  </si>
  <si>
    <t>李嘉豪</t>
  </si>
  <si>
    <t>志愿者共计10h(分发校报志愿者活动2h;义修遍校园故障我解决FS电脑义修活动4h;计算机学院团学素质拓展志愿活动4h)</t>
  </si>
  <si>
    <t>27届专业学术竞赛三等奖/0.6；</t>
  </si>
  <si>
    <r>
      <rPr>
        <sz val="11"/>
        <color theme="1"/>
        <rFont val="宋体"/>
        <charset val="134"/>
        <scheme val="minor"/>
      </rPr>
      <t>CET-4/</t>
    </r>
    <r>
      <rPr>
        <sz val="11"/>
        <color theme="1"/>
        <rFont val="宋体"/>
        <charset val="134"/>
        <scheme val="minor"/>
      </rPr>
      <t>442</t>
    </r>
  </si>
  <si>
    <t>两会征文三等奖/0.8；</t>
  </si>
  <si>
    <t>创客联盟干事B/0.4  青马干事B/0.4</t>
  </si>
  <si>
    <t>创客联盟干事B/0.4 青马干事B/0.4</t>
  </si>
  <si>
    <t>赵辅磊</t>
  </si>
  <si>
    <t>文明寝室3次/1</t>
  </si>
  <si>
    <t>20届办公技能大赛三等奖/0.6；</t>
  </si>
  <si>
    <r>
      <rPr>
        <sz val="11"/>
        <color theme="1"/>
        <rFont val="宋体"/>
        <charset val="134"/>
        <scheme val="minor"/>
      </rPr>
      <t>CET-4/</t>
    </r>
    <r>
      <rPr>
        <sz val="11"/>
        <color theme="1"/>
        <rFont val="宋体"/>
        <charset val="134"/>
        <scheme val="minor"/>
      </rPr>
      <t>454</t>
    </r>
  </si>
  <si>
    <t>张浩</t>
  </si>
  <si>
    <t>志愿者共计7h(国际分会易芯技术电脑义诊志愿者活动3h;张陆晨（17326021566）4h)</t>
  </si>
  <si>
    <r>
      <rPr>
        <sz val="11"/>
        <color theme="1"/>
        <rFont val="宋体"/>
        <charset val="134"/>
        <scheme val="minor"/>
      </rPr>
      <t>CET-4/</t>
    </r>
    <r>
      <rPr>
        <sz val="11"/>
        <color theme="1"/>
        <rFont val="宋体"/>
        <charset val="134"/>
        <scheme val="minor"/>
      </rPr>
      <t>450</t>
    </r>
  </si>
  <si>
    <t>心理剧三等奖/0.4；</t>
  </si>
  <si>
    <t>程耀磊</t>
  </si>
  <si>
    <t>志愿者共计10h(阳光你我行•市中医院志愿服务10h)</t>
  </si>
  <si>
    <t>程强</t>
  </si>
  <si>
    <t>志愿者共计23h(阳光你我行•市中医院志愿服务23h)</t>
  </si>
  <si>
    <t>21届办公技能大赛二等奖/1.0；</t>
  </si>
  <si>
    <r>
      <rPr>
        <sz val="11"/>
        <color theme="1"/>
        <rFont val="宋体"/>
        <charset val="134"/>
        <scheme val="minor"/>
      </rPr>
      <t>CET-4/</t>
    </r>
    <r>
      <rPr>
        <sz val="11"/>
        <color theme="1"/>
        <rFont val="宋体"/>
        <charset val="134"/>
        <scheme val="minor"/>
      </rPr>
      <t>481</t>
    </r>
  </si>
  <si>
    <t>心联干事B/0.4 组织部干事A/0.6；</t>
  </si>
  <si>
    <t>心联干事B/0.4 组织部干事B/0.4团支书A/1.5</t>
  </si>
  <si>
    <t>黄嵩戈</t>
  </si>
  <si>
    <t>黄钶炳</t>
  </si>
  <si>
    <r>
      <rPr>
        <sz val="11"/>
        <color theme="1"/>
        <rFont val="宋体"/>
        <charset val="134"/>
        <scheme val="minor"/>
      </rPr>
      <t>CET-4/</t>
    </r>
    <r>
      <rPr>
        <sz val="11"/>
        <color theme="1"/>
        <rFont val="宋体"/>
        <charset val="134"/>
        <scheme val="minor"/>
      </rPr>
      <t>461</t>
    </r>
  </si>
  <si>
    <t>何科照</t>
  </si>
  <si>
    <t>CET-4/525</t>
  </si>
  <si>
    <t>金矫波</t>
  </si>
  <si>
    <t>志愿者共计12h(同德医院志愿活动12h)</t>
  </si>
  <si>
    <r>
      <rPr>
        <sz val="11"/>
        <color theme="1"/>
        <rFont val="宋体"/>
        <charset val="134"/>
        <scheme val="minor"/>
      </rPr>
      <t>CET-4/</t>
    </r>
    <r>
      <rPr>
        <sz val="11"/>
        <color theme="1"/>
        <rFont val="宋体"/>
        <charset val="134"/>
        <scheme val="minor"/>
      </rPr>
      <t>437</t>
    </r>
  </si>
  <si>
    <t>党员之家干事 A/0.6</t>
  </si>
  <si>
    <t>党员之家副部 A/1.0</t>
  </si>
  <si>
    <t>楼维浩</t>
  </si>
  <si>
    <t>CET-4/557</t>
  </si>
  <si>
    <t>孔畅斐</t>
  </si>
  <si>
    <t>志愿者共计10h(校友值年返校游园活动10h)</t>
  </si>
  <si>
    <t>28届专业学术竞赛三等奖/0.6；</t>
  </si>
  <si>
    <t>纵横杯三等奖/0.4；</t>
  </si>
  <si>
    <t>校友会干事A/0.6；</t>
  </si>
  <si>
    <t>校友会干事B/0.4班长A/1.5</t>
  </si>
  <si>
    <t>高淇</t>
  </si>
  <si>
    <t>志愿者共计20h(运动会志愿活动20h)</t>
  </si>
  <si>
    <t>28届专业学术竞赛三等奖/0.6；21届办公技能大赛二等奖/1.0； 浙江省高等数学竞赛/1</t>
  </si>
  <si>
    <r>
      <rPr>
        <sz val="11"/>
        <color theme="1"/>
        <rFont val="宋体"/>
        <charset val="134"/>
        <scheme val="minor"/>
      </rPr>
      <t>CET-4/</t>
    </r>
    <r>
      <rPr>
        <sz val="11"/>
        <color theme="1"/>
        <rFont val="宋体"/>
        <charset val="134"/>
        <scheme val="minor"/>
      </rPr>
      <t>578</t>
    </r>
  </si>
  <si>
    <t>黄雨薇</t>
  </si>
  <si>
    <t>志愿者共计50.5h(三位一体志愿者12h;全国教育公益组织年会志愿活动3h;同德医院志愿活动24h;运动会志愿活动12h)</t>
  </si>
  <si>
    <r>
      <rPr>
        <sz val="11"/>
        <color theme="1"/>
        <rFont val="宋体"/>
        <charset val="134"/>
        <scheme val="minor"/>
      </rPr>
      <t>CET-4/</t>
    </r>
    <r>
      <rPr>
        <sz val="11"/>
        <color theme="1"/>
        <rFont val="宋体"/>
        <charset val="134"/>
        <scheme val="minor"/>
      </rPr>
      <t>495</t>
    </r>
  </si>
  <si>
    <t>心理剧三等奖/0.4；排球新生赛第二/0.75；</t>
  </si>
  <si>
    <t>心联干事B/0.4 组织部干事B/0.4</t>
  </si>
  <si>
    <t>郑宇琳</t>
  </si>
  <si>
    <t>志愿者共计10h(运动会志愿活动8h;盒聚变志愿者活动2h)</t>
  </si>
  <si>
    <r>
      <rPr>
        <sz val="11"/>
        <color theme="1"/>
        <rFont val="宋体"/>
        <charset val="134"/>
        <scheme val="minor"/>
      </rPr>
      <t>CET-4/</t>
    </r>
    <r>
      <rPr>
        <sz val="11"/>
        <color theme="1"/>
        <rFont val="宋体"/>
        <charset val="134"/>
        <scheme val="minor"/>
      </rPr>
      <t>524</t>
    </r>
  </si>
  <si>
    <t>fly杯一等奖/1.6；校fly杯二等奖/1.5；</t>
  </si>
  <si>
    <t>890干事A/0.6</t>
  </si>
  <si>
    <t>890干事B/0.4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</si>
</sst>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_ "/>
    <numFmt numFmtId="177" formatCode="#,##0.00_ "/>
    <numFmt numFmtId="178" formatCode="0_ "/>
    <numFmt numFmtId="179" formatCode="0.0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  <scheme val="minor"/>
    </font>
    <font>
      <sz val="12"/>
      <color indexed="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9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0" fillId="8" borderId="4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2" fillId="7" borderId="9" applyNumberFormat="0" applyAlignment="0" applyProtection="0">
      <alignment vertical="center"/>
    </xf>
    <xf numFmtId="0" fontId="13" fillId="7" borderId="3" applyNumberFormat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7" fillId="0" borderId="0"/>
    <xf numFmtId="0" fontId="8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7" fillId="0" borderId="0"/>
  </cellStyleXfs>
  <cellXfs count="38">
    <xf numFmtId="0" fontId="0" fillId="0" borderId="0" xfId="0">
      <alignment vertical="center"/>
    </xf>
    <xf numFmtId="178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79" fontId="0" fillId="0" borderId="0" xfId="0" applyNumberFormat="1" applyFont="1" applyAlignment="1">
      <alignment vertical="center" wrapText="1"/>
    </xf>
    <xf numFmtId="178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7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79" fontId="0" fillId="0" borderId="1" xfId="0" applyNumberFormat="1" applyFont="1" applyBorder="1" applyAlignment="1">
      <alignment horizontal="center" wrapText="1"/>
    </xf>
    <xf numFmtId="0" fontId="2" fillId="0" borderId="1" xfId="51" applyFont="1" applyBorder="1" applyAlignment="1">
      <alignment horizontal="center" wrapText="1"/>
    </xf>
    <xf numFmtId="179" fontId="2" fillId="0" borderId="1" xfId="51" applyNumberFormat="1" applyFont="1" applyBorder="1" applyAlignment="1">
      <alignment horizontal="center" wrapText="1"/>
    </xf>
    <xf numFmtId="177" fontId="2" fillId="0" borderId="1" xfId="0" applyNumberFormat="1" applyFont="1" applyBorder="1" applyAlignment="1">
      <alignment horizontal="center" wrapText="1"/>
    </xf>
    <xf numFmtId="179" fontId="2" fillId="0" borderId="1" xfId="0" applyNumberFormat="1" applyFont="1" applyBorder="1" applyAlignment="1">
      <alignment horizontal="center" wrapText="1"/>
    </xf>
    <xf numFmtId="178" fontId="3" fillId="0" borderId="1" xfId="13" applyNumberFormat="1" applyBorder="1" applyAlignment="1">
      <alignment horizontal="right" vertical="center" wrapText="1"/>
    </xf>
    <xf numFmtId="0" fontId="3" fillId="0" borderId="1" xfId="13" applyBorder="1" applyAlignment="1">
      <alignment horizontal="right" vertical="center" wrapText="1"/>
    </xf>
    <xf numFmtId="179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179" fontId="0" fillId="0" borderId="1" xfId="0" applyNumberFormat="1" applyFont="1" applyBorder="1" applyAlignment="1">
      <alignment horizontal="right" vertical="center" wrapText="1"/>
    </xf>
    <xf numFmtId="179" fontId="0" fillId="0" borderId="1" xfId="0" applyNumberFormat="1" applyBorder="1">
      <alignment vertical="center"/>
    </xf>
    <xf numFmtId="0" fontId="0" fillId="0" borderId="1" xfId="0" applyFont="1" applyBorder="1" applyAlignment="1">
      <alignment vertical="center" wrapText="1"/>
    </xf>
    <xf numFmtId="177" fontId="4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0" borderId="1" xfId="51" applyFont="1" applyBorder="1" applyAlignment="1">
      <alignment horizontal="center" wrapText="1"/>
    </xf>
    <xf numFmtId="179" fontId="5" fillId="0" borderId="1" xfId="51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51" applyNumberFormat="1" applyFont="1" applyFill="1" applyBorder="1" applyAlignment="1">
      <alignment horizontal="center" wrapText="1"/>
    </xf>
    <xf numFmtId="176" fontId="4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9" fontId="5" fillId="0" borderId="1" xfId="0" applyNumberFormat="1" applyFont="1" applyBorder="1" applyAlignment="1">
      <alignment horizontal="center" wrapText="1"/>
    </xf>
    <xf numFmtId="179" fontId="5" fillId="0" borderId="1" xfId="45" applyNumberFormat="1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179" fontId="2" fillId="0" borderId="1" xfId="45" applyNumberFormat="1" applyFont="1" applyBorder="1" applyAlignment="1">
      <alignment horizont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_计科1101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27"/>
  <sheetViews>
    <sheetView tabSelected="1" workbookViewId="0">
      <pane xSplit="2" ySplit="4" topLeftCell="Y5" activePane="bottomRight" state="frozen"/>
      <selection/>
      <selection pane="topRight"/>
      <selection pane="bottomLeft"/>
      <selection pane="bottomRight" activeCell="AL25" sqref="AL25"/>
    </sheetView>
  </sheetViews>
  <sheetFormatPr defaultColWidth="9" defaultRowHeight="14.4"/>
  <cols>
    <col min="1" max="1" width="13.75" style="1" customWidth="1"/>
    <col min="2" max="2" width="8.75" style="2" customWidth="1"/>
    <col min="3" max="3" width="10.75" style="3" customWidth="1"/>
    <col min="4" max="5" width="10.75" style="2" customWidth="1"/>
    <col min="6" max="6" width="6.75" style="3" customWidth="1"/>
    <col min="7" max="7" width="8.75" style="3" customWidth="1"/>
    <col min="8" max="8" width="10.75" style="2" customWidth="1"/>
    <col min="9" max="9" width="6.75" style="3" customWidth="1"/>
    <col min="10" max="10" width="28.75" style="2" customWidth="1"/>
    <col min="11" max="11" width="6.75" style="3" customWidth="1"/>
    <col min="12" max="12" width="16.75" style="2" customWidth="1"/>
    <col min="13" max="13" width="6.75" style="2" customWidth="1"/>
    <col min="14" max="15" width="6.75" style="3" customWidth="1"/>
    <col min="16" max="16" width="10.75" style="2" customWidth="1"/>
    <col min="17" max="17" width="6.75" style="3" customWidth="1"/>
    <col min="18" max="19" width="10.75" style="2" customWidth="1"/>
    <col min="20" max="21" width="8.75" style="3" customWidth="1"/>
    <col min="22" max="22" width="20.75" style="2" customWidth="1"/>
    <col min="23" max="23" width="6.75" style="3" customWidth="1"/>
    <col min="24" max="24" width="28.75" style="2" customWidth="1"/>
    <col min="25" max="25" width="6.75" style="3" customWidth="1"/>
    <col min="26" max="26" width="14.75" style="2" customWidth="1"/>
    <col min="27" max="27" width="6.75" style="2" customWidth="1"/>
    <col min="28" max="29" width="10.75" style="2" customWidth="1"/>
    <col min="30" max="31" width="8.75" style="2" customWidth="1"/>
    <col min="32" max="32" width="6.75" style="2" customWidth="1"/>
    <col min="33" max="33" width="8.75" style="3" customWidth="1"/>
    <col min="34" max="34" width="14.75" style="2" customWidth="1"/>
    <col min="35" max="35" width="6.75" style="2" customWidth="1"/>
    <col min="36" max="36" width="6.75" style="3" customWidth="1"/>
    <col min="37" max="37" width="10.75" style="2" customWidth="1"/>
    <col min="38" max="38" width="6.75" style="2" customWidth="1"/>
    <col min="39" max="39" width="10.75" style="2" customWidth="1"/>
    <col min="40" max="40" width="6.75" style="2" customWidth="1"/>
    <col min="41" max="41" width="6.75" style="3" customWidth="1"/>
    <col min="42" max="42" width="8.75" style="3" customWidth="1"/>
    <col min="43" max="16383" width="9" style="2"/>
  </cols>
  <sheetData>
    <row r="1" spans="1:44">
      <c r="A1" s="4" t="s">
        <v>0</v>
      </c>
      <c r="B1" s="5" t="s">
        <v>1</v>
      </c>
      <c r="C1" s="6" t="s">
        <v>2</v>
      </c>
      <c r="D1" s="7"/>
      <c r="E1" s="7"/>
      <c r="F1" s="6"/>
      <c r="G1" s="6"/>
      <c r="H1" s="7"/>
      <c r="I1" s="6"/>
      <c r="J1" s="7"/>
      <c r="K1" s="6"/>
      <c r="L1" s="7"/>
      <c r="M1" s="7"/>
      <c r="N1" s="6"/>
      <c r="O1" s="6"/>
      <c r="P1" s="7" t="s">
        <v>3</v>
      </c>
      <c r="Q1" s="6"/>
      <c r="R1" s="7" t="s">
        <v>4</v>
      </c>
      <c r="S1" s="7"/>
      <c r="T1" s="6"/>
      <c r="U1" s="6" t="s">
        <v>5</v>
      </c>
      <c r="V1" s="22" t="s">
        <v>6</v>
      </c>
      <c r="W1" s="23"/>
      <c r="X1" s="22" t="s">
        <v>7</v>
      </c>
      <c r="Y1" s="23"/>
      <c r="Z1" s="22" t="s">
        <v>8</v>
      </c>
      <c r="AA1" s="22"/>
      <c r="AB1" s="25" t="s">
        <v>9</v>
      </c>
      <c r="AC1" s="25"/>
      <c r="AD1" s="25"/>
      <c r="AE1" s="25"/>
      <c r="AF1" s="25"/>
      <c r="AG1" s="29"/>
      <c r="AH1" s="25"/>
      <c r="AI1" s="25"/>
      <c r="AJ1" s="29"/>
      <c r="AK1" s="30" t="s">
        <v>10</v>
      </c>
      <c r="AL1" s="30"/>
      <c r="AM1" s="30"/>
      <c r="AN1" s="30"/>
      <c r="AO1" s="34"/>
      <c r="AP1" s="35" t="s">
        <v>11</v>
      </c>
      <c r="AQ1" s="36"/>
      <c r="AR1" s="36"/>
    </row>
    <row r="2" spans="1:44">
      <c r="A2" s="4"/>
      <c r="B2" s="5"/>
      <c r="C2" s="8" t="s">
        <v>12</v>
      </c>
      <c r="D2" s="9" t="s">
        <v>13</v>
      </c>
      <c r="E2" s="9"/>
      <c r="F2" s="10"/>
      <c r="G2" s="10"/>
      <c r="H2" s="9"/>
      <c r="I2" s="10"/>
      <c r="J2" s="9"/>
      <c r="K2" s="10"/>
      <c r="L2" s="9"/>
      <c r="M2" s="9"/>
      <c r="N2" s="8"/>
      <c r="O2" s="8" t="s">
        <v>11</v>
      </c>
      <c r="P2" s="9" t="s">
        <v>14</v>
      </c>
      <c r="Q2" s="10" t="s">
        <v>15</v>
      </c>
      <c r="R2" s="9" t="s">
        <v>16</v>
      </c>
      <c r="S2" s="9" t="s">
        <v>17</v>
      </c>
      <c r="T2" s="10" t="s">
        <v>18</v>
      </c>
      <c r="U2" s="6"/>
      <c r="V2" s="9" t="s">
        <v>19</v>
      </c>
      <c r="W2" s="10" t="s">
        <v>15</v>
      </c>
      <c r="X2" s="9" t="s">
        <v>19</v>
      </c>
      <c r="Y2" s="10" t="s">
        <v>15</v>
      </c>
      <c r="Z2" s="9" t="s">
        <v>19</v>
      </c>
      <c r="AA2" s="9" t="s">
        <v>15</v>
      </c>
      <c r="AB2" s="9" t="s">
        <v>20</v>
      </c>
      <c r="AC2" s="9"/>
      <c r="AD2" s="9"/>
      <c r="AE2" s="9"/>
      <c r="AF2" s="9"/>
      <c r="AG2" s="10"/>
      <c r="AH2" s="9" t="s">
        <v>21</v>
      </c>
      <c r="AI2" s="9"/>
      <c r="AJ2" s="10" t="s">
        <v>22</v>
      </c>
      <c r="AK2" s="31" t="s">
        <v>23</v>
      </c>
      <c r="AL2" s="31" t="s">
        <v>15</v>
      </c>
      <c r="AM2" s="31" t="s">
        <v>24</v>
      </c>
      <c r="AN2" s="31" t="s">
        <v>15</v>
      </c>
      <c r="AO2" s="12" t="s">
        <v>11</v>
      </c>
      <c r="AP2" s="37" t="s">
        <v>15</v>
      </c>
      <c r="AQ2" s="36"/>
      <c r="AR2" s="36"/>
    </row>
    <row r="3" spans="1:44">
      <c r="A3" s="4"/>
      <c r="B3" s="5"/>
      <c r="C3" s="8"/>
      <c r="D3" s="11" t="s">
        <v>25</v>
      </c>
      <c r="E3" s="11"/>
      <c r="F3" s="12"/>
      <c r="G3" s="5" t="s">
        <v>26</v>
      </c>
      <c r="H3" s="5"/>
      <c r="I3" s="5"/>
      <c r="J3" s="11" t="s">
        <v>27</v>
      </c>
      <c r="K3" s="12"/>
      <c r="L3" s="11" t="s">
        <v>28</v>
      </c>
      <c r="M3" s="11"/>
      <c r="N3" s="8" t="s">
        <v>15</v>
      </c>
      <c r="O3" s="8"/>
      <c r="P3" s="9"/>
      <c r="Q3" s="10"/>
      <c r="R3" s="9"/>
      <c r="S3" s="9"/>
      <c r="T3" s="10"/>
      <c r="U3" s="6"/>
      <c r="V3" s="9"/>
      <c r="W3" s="10"/>
      <c r="X3" s="9"/>
      <c r="Y3" s="10"/>
      <c r="Z3" s="9"/>
      <c r="AA3" s="9"/>
      <c r="AB3" s="9"/>
      <c r="AC3" s="9"/>
      <c r="AD3" s="9"/>
      <c r="AE3" s="9"/>
      <c r="AF3" s="9"/>
      <c r="AG3" s="10"/>
      <c r="AH3" s="9"/>
      <c r="AI3" s="9"/>
      <c r="AJ3" s="10"/>
      <c r="AK3" s="31"/>
      <c r="AL3" s="31"/>
      <c r="AM3" s="31"/>
      <c r="AN3" s="31"/>
      <c r="AO3" s="12"/>
      <c r="AP3" s="37"/>
      <c r="AQ3" s="36"/>
      <c r="AR3" s="36"/>
    </row>
    <row r="4" ht="27.95" customHeight="1" spans="1:44">
      <c r="A4" s="4"/>
      <c r="B4" s="5"/>
      <c r="C4" s="8"/>
      <c r="D4" s="11" t="s">
        <v>29</v>
      </c>
      <c r="E4" s="11" t="s">
        <v>30</v>
      </c>
      <c r="F4" s="12" t="s">
        <v>11</v>
      </c>
      <c r="G4" s="12" t="s">
        <v>31</v>
      </c>
      <c r="H4" s="5" t="s">
        <v>32</v>
      </c>
      <c r="I4" s="8" t="s">
        <v>15</v>
      </c>
      <c r="J4" s="11" t="s">
        <v>19</v>
      </c>
      <c r="K4" s="12" t="s">
        <v>15</v>
      </c>
      <c r="L4" s="11" t="s">
        <v>19</v>
      </c>
      <c r="M4" s="11" t="s">
        <v>15</v>
      </c>
      <c r="N4" s="8"/>
      <c r="O4" s="8"/>
      <c r="P4" s="5"/>
      <c r="Q4" s="8"/>
      <c r="R4" s="5"/>
      <c r="S4" s="5"/>
      <c r="T4" s="8"/>
      <c r="U4" s="6"/>
      <c r="V4" s="5"/>
      <c r="W4" s="8"/>
      <c r="X4" s="5"/>
      <c r="Y4" s="8"/>
      <c r="Z4" s="9"/>
      <c r="AA4" s="9"/>
      <c r="AB4" s="26" t="s">
        <v>33</v>
      </c>
      <c r="AC4" s="26" t="s">
        <v>34</v>
      </c>
      <c r="AD4" s="9" t="s">
        <v>35</v>
      </c>
      <c r="AE4" s="9" t="s">
        <v>36</v>
      </c>
      <c r="AF4" s="9" t="s">
        <v>37</v>
      </c>
      <c r="AG4" s="10" t="s">
        <v>38</v>
      </c>
      <c r="AH4" s="9" t="s">
        <v>19</v>
      </c>
      <c r="AI4" s="9" t="s">
        <v>15</v>
      </c>
      <c r="AJ4" s="10"/>
      <c r="AK4" s="31"/>
      <c r="AL4" s="31"/>
      <c r="AM4" s="31"/>
      <c r="AN4" s="31"/>
      <c r="AO4" s="12"/>
      <c r="AP4" s="37"/>
      <c r="AQ4" s="36"/>
      <c r="AR4" s="36"/>
    </row>
    <row r="5" ht="28.8" spans="1:42">
      <c r="A5" s="13">
        <v>201526810202</v>
      </c>
      <c r="B5" s="14" t="s">
        <v>39</v>
      </c>
      <c r="C5" s="15">
        <v>56.9</v>
      </c>
      <c r="D5" s="16" t="s">
        <v>40</v>
      </c>
      <c r="E5" s="16" t="s">
        <v>40</v>
      </c>
      <c r="F5" s="17">
        <v>10</v>
      </c>
      <c r="G5" s="18">
        <v>8.26212121212121</v>
      </c>
      <c r="H5" s="19"/>
      <c r="I5" s="18">
        <v>8.26212121212121</v>
      </c>
      <c r="J5" s="19" t="s">
        <v>41</v>
      </c>
      <c r="K5" s="15">
        <v>0</v>
      </c>
      <c r="L5" s="20" t="s">
        <v>42</v>
      </c>
      <c r="M5" s="20">
        <v>0.3</v>
      </c>
      <c r="N5" s="15">
        <f>F5+I5+K5+M5</f>
        <v>18.5621212121212</v>
      </c>
      <c r="O5" s="15">
        <f>C5+N5</f>
        <v>75.4621212121212</v>
      </c>
      <c r="P5" s="19">
        <v>1.461</v>
      </c>
      <c r="Q5" s="15">
        <f>P5*10+50</f>
        <v>64.61</v>
      </c>
      <c r="R5" s="19">
        <v>66</v>
      </c>
      <c r="S5" s="19">
        <v>57</v>
      </c>
      <c r="T5" s="15">
        <f>(R5+S5)/2</f>
        <v>61.5</v>
      </c>
      <c r="U5" s="15">
        <f>O5*0.3+Q5*0.6+T5*0.1</f>
        <v>67.5546363636364</v>
      </c>
      <c r="V5" s="19"/>
      <c r="W5" s="15"/>
      <c r="X5" s="24"/>
      <c r="Y5" s="27"/>
      <c r="Z5" s="19"/>
      <c r="AA5" s="19"/>
      <c r="AB5" s="19">
        <v>33</v>
      </c>
      <c r="AC5" s="19">
        <v>0</v>
      </c>
      <c r="AD5" s="19">
        <v>28</v>
      </c>
      <c r="AE5" s="19">
        <v>12</v>
      </c>
      <c r="AF5" s="19">
        <v>0.9</v>
      </c>
      <c r="AG5" s="15">
        <f>AC5+AF5</f>
        <v>0.9</v>
      </c>
      <c r="AH5" s="21"/>
      <c r="AI5" s="21"/>
      <c r="AJ5" s="15">
        <f>AG5+AI5</f>
        <v>0.9</v>
      </c>
      <c r="AK5" s="19" t="s">
        <v>43</v>
      </c>
      <c r="AL5" s="19">
        <v>0.4</v>
      </c>
      <c r="AM5" s="19" t="s">
        <v>43</v>
      </c>
      <c r="AN5" s="19">
        <v>0.4</v>
      </c>
      <c r="AO5" s="15">
        <f>AL5+AN5</f>
        <v>0.8</v>
      </c>
      <c r="AP5" s="15">
        <f>U5+W5+Y5+AA5+AJ5+AO5</f>
        <v>69.2546363636364</v>
      </c>
    </row>
    <row r="6" spans="1:42">
      <c r="A6" s="13">
        <v>201706060926</v>
      </c>
      <c r="B6" s="14" t="s">
        <v>44</v>
      </c>
      <c r="C6" s="15">
        <v>52.1</v>
      </c>
      <c r="D6" s="16" t="s">
        <v>40</v>
      </c>
      <c r="E6" s="16" t="s">
        <v>40</v>
      </c>
      <c r="F6" s="17">
        <v>10</v>
      </c>
      <c r="G6" s="18">
        <v>8.51818181818182</v>
      </c>
      <c r="H6" s="19"/>
      <c r="I6" s="18">
        <v>8.51818181818182</v>
      </c>
      <c r="J6" s="19"/>
      <c r="K6" s="15"/>
      <c r="L6" s="21"/>
      <c r="M6" s="21"/>
      <c r="N6" s="15">
        <f t="shared" ref="N6:N27" si="0">F6+I6+K6+M6</f>
        <v>18.5181818181818</v>
      </c>
      <c r="O6" s="15">
        <f t="shared" ref="O6:O27" si="1">C6+N6</f>
        <v>70.6181818181818</v>
      </c>
      <c r="P6" s="19">
        <v>3.112</v>
      </c>
      <c r="Q6" s="15">
        <f t="shared" ref="Q6:Q27" si="2">P6*10+50</f>
        <v>81.12</v>
      </c>
      <c r="R6" s="19">
        <v>65</v>
      </c>
      <c r="S6" s="19">
        <v>65</v>
      </c>
      <c r="T6" s="15">
        <f t="shared" ref="T6:T27" si="3">(R6+S6)/2</f>
        <v>65</v>
      </c>
      <c r="U6" s="15">
        <f t="shared" ref="U6:U27" si="4">O6*0.3+Q6*0.6+T6*0.1</f>
        <v>76.3574545454545</v>
      </c>
      <c r="V6" s="19"/>
      <c r="W6" s="15"/>
      <c r="X6" s="24"/>
      <c r="Y6" s="27"/>
      <c r="Z6" s="19"/>
      <c r="AA6" s="19"/>
      <c r="AB6" s="19">
        <v>32.5</v>
      </c>
      <c r="AC6" s="19">
        <v>0</v>
      </c>
      <c r="AD6" s="19">
        <v>0</v>
      </c>
      <c r="AE6" s="19">
        <v>40</v>
      </c>
      <c r="AF6" s="19">
        <v>2</v>
      </c>
      <c r="AG6" s="15">
        <f t="shared" ref="AG6:AG27" si="5">AC6+AF6</f>
        <v>2</v>
      </c>
      <c r="AH6" s="21"/>
      <c r="AI6" s="21"/>
      <c r="AJ6" s="15">
        <f t="shared" ref="AJ6:AJ27" si="6">AG6+AI6</f>
        <v>2</v>
      </c>
      <c r="AK6" s="19"/>
      <c r="AL6" s="19"/>
      <c r="AM6" s="19"/>
      <c r="AN6" s="19"/>
      <c r="AO6" s="15">
        <f t="shared" ref="AO6:AO27" si="7">AL6+AN6</f>
        <v>0</v>
      </c>
      <c r="AP6" s="15">
        <f t="shared" ref="AP6:AP27" si="8">U6+W6+Y6+AA6+AJ6+AO6</f>
        <v>78.3574545454545</v>
      </c>
    </row>
    <row r="7" ht="43.2" spans="1:42">
      <c r="A7" s="13">
        <v>201706061408</v>
      </c>
      <c r="B7" s="14" t="s">
        <v>45</v>
      </c>
      <c r="C7" s="15">
        <v>57.8</v>
      </c>
      <c r="D7" s="16" t="s">
        <v>40</v>
      </c>
      <c r="E7" s="16" t="s">
        <v>40</v>
      </c>
      <c r="F7" s="17">
        <v>10</v>
      </c>
      <c r="G7" s="18">
        <v>7.66363636363636</v>
      </c>
      <c r="H7" s="19"/>
      <c r="I7" s="18">
        <v>7.66363636363636</v>
      </c>
      <c r="J7" s="19" t="s">
        <v>46</v>
      </c>
      <c r="K7" s="15">
        <v>0</v>
      </c>
      <c r="L7" s="20" t="s">
        <v>42</v>
      </c>
      <c r="M7" s="20">
        <v>0.3</v>
      </c>
      <c r="N7" s="15">
        <f t="shared" si="0"/>
        <v>17.9636363636364</v>
      </c>
      <c r="O7" s="15">
        <f t="shared" si="1"/>
        <v>75.7636363636364</v>
      </c>
      <c r="P7" s="19">
        <v>2.504</v>
      </c>
      <c r="Q7" s="15">
        <f t="shared" si="2"/>
        <v>75.04</v>
      </c>
      <c r="R7" s="19">
        <v>85</v>
      </c>
      <c r="S7" s="19">
        <v>79</v>
      </c>
      <c r="T7" s="15">
        <f t="shared" si="3"/>
        <v>82</v>
      </c>
      <c r="U7" s="15">
        <f t="shared" si="4"/>
        <v>75.9530909090909</v>
      </c>
      <c r="V7" s="19"/>
      <c r="W7" s="15"/>
      <c r="X7" s="24" t="s">
        <v>47</v>
      </c>
      <c r="Y7" s="27">
        <v>1</v>
      </c>
      <c r="Z7" s="19" t="s">
        <v>48</v>
      </c>
      <c r="AA7" s="19">
        <v>2.355</v>
      </c>
      <c r="AB7" s="19">
        <v>82</v>
      </c>
      <c r="AC7" s="19">
        <v>2</v>
      </c>
      <c r="AD7" s="19">
        <v>40</v>
      </c>
      <c r="AE7" s="19">
        <v>33</v>
      </c>
      <c r="AF7" s="19">
        <v>3.15</v>
      </c>
      <c r="AG7" s="15">
        <f t="shared" si="5"/>
        <v>5.15</v>
      </c>
      <c r="AH7" s="21"/>
      <c r="AI7" s="32"/>
      <c r="AJ7" s="15">
        <f t="shared" si="6"/>
        <v>5.15</v>
      </c>
      <c r="AK7" s="19"/>
      <c r="AL7" s="19"/>
      <c r="AM7" s="19"/>
      <c r="AN7" s="19"/>
      <c r="AO7" s="15">
        <f t="shared" si="7"/>
        <v>0</v>
      </c>
      <c r="AP7" s="15">
        <f t="shared" si="8"/>
        <v>84.4580909090909</v>
      </c>
    </row>
    <row r="8" ht="15.6" spans="1:42">
      <c r="A8" s="13">
        <v>201706061417</v>
      </c>
      <c r="B8" s="14" t="s">
        <v>49</v>
      </c>
      <c r="C8" s="15">
        <v>55.9</v>
      </c>
      <c r="D8" s="16" t="s">
        <v>40</v>
      </c>
      <c r="E8" s="16" t="s">
        <v>40</v>
      </c>
      <c r="F8" s="17">
        <v>10</v>
      </c>
      <c r="G8" s="18">
        <v>8.39545454545455</v>
      </c>
      <c r="H8" s="19"/>
      <c r="I8" s="18">
        <v>8.39545454545455</v>
      </c>
      <c r="J8" s="19"/>
      <c r="K8" s="15"/>
      <c r="L8" s="20"/>
      <c r="M8" s="20"/>
      <c r="N8" s="15">
        <f t="shared" si="0"/>
        <v>18.3954545454545</v>
      </c>
      <c r="O8" s="15">
        <f t="shared" si="1"/>
        <v>74.2954545454545</v>
      </c>
      <c r="P8" s="19">
        <v>2.592</v>
      </c>
      <c r="Q8" s="15">
        <f t="shared" si="2"/>
        <v>75.92</v>
      </c>
      <c r="R8" s="19">
        <v>74</v>
      </c>
      <c r="S8" s="19">
        <v>80</v>
      </c>
      <c r="T8" s="15">
        <f t="shared" si="3"/>
        <v>77</v>
      </c>
      <c r="U8" s="15">
        <f t="shared" si="4"/>
        <v>75.5406363636364</v>
      </c>
      <c r="V8" s="19"/>
      <c r="W8" s="15"/>
      <c r="X8" s="24"/>
      <c r="Y8" s="27"/>
      <c r="Z8" s="19" t="s">
        <v>50</v>
      </c>
      <c r="AA8" s="19">
        <v>2.325</v>
      </c>
      <c r="AB8" s="19">
        <v>77</v>
      </c>
      <c r="AC8" s="19">
        <v>1.5</v>
      </c>
      <c r="AD8" s="19">
        <v>20</v>
      </c>
      <c r="AE8" s="19">
        <v>23</v>
      </c>
      <c r="AF8" s="19">
        <v>1.15</v>
      </c>
      <c r="AG8" s="15">
        <f t="shared" si="5"/>
        <v>2.65</v>
      </c>
      <c r="AH8" s="21"/>
      <c r="AI8" s="32"/>
      <c r="AJ8" s="15">
        <f t="shared" si="6"/>
        <v>2.65</v>
      </c>
      <c r="AK8" s="19"/>
      <c r="AL8" s="19"/>
      <c r="AM8" s="19"/>
      <c r="AN8" s="19"/>
      <c r="AO8" s="15">
        <f t="shared" si="7"/>
        <v>0</v>
      </c>
      <c r="AP8" s="15">
        <f t="shared" si="8"/>
        <v>80.5156363636364</v>
      </c>
    </row>
    <row r="9" ht="15.6" spans="1:42">
      <c r="A9" s="13">
        <v>201706061601</v>
      </c>
      <c r="B9" s="14" t="s">
        <v>51</v>
      </c>
      <c r="C9" s="15">
        <v>58</v>
      </c>
      <c r="D9" s="16" t="s">
        <v>40</v>
      </c>
      <c r="E9" s="16" t="s">
        <v>40</v>
      </c>
      <c r="F9" s="17">
        <v>10</v>
      </c>
      <c r="G9" s="18">
        <v>8.57727272727273</v>
      </c>
      <c r="H9" s="19"/>
      <c r="I9" s="18">
        <v>8.57727272727273</v>
      </c>
      <c r="J9" s="19"/>
      <c r="K9" s="15"/>
      <c r="L9" s="20"/>
      <c r="M9" s="20"/>
      <c r="N9" s="15">
        <f t="shared" si="0"/>
        <v>18.5772727272727</v>
      </c>
      <c r="O9" s="15">
        <f t="shared" si="1"/>
        <v>76.5772727272727</v>
      </c>
      <c r="P9" s="19">
        <v>3.06</v>
      </c>
      <c r="Q9" s="15">
        <f t="shared" si="2"/>
        <v>80.6</v>
      </c>
      <c r="R9" s="19">
        <v>75</v>
      </c>
      <c r="S9" s="19">
        <v>76</v>
      </c>
      <c r="T9" s="15">
        <f t="shared" si="3"/>
        <v>75.5</v>
      </c>
      <c r="U9" s="15">
        <f t="shared" si="4"/>
        <v>78.8831818181818</v>
      </c>
      <c r="V9" s="19"/>
      <c r="W9" s="15"/>
      <c r="X9" s="24"/>
      <c r="Y9" s="27"/>
      <c r="Z9" s="19" t="s">
        <v>52</v>
      </c>
      <c r="AA9" s="19">
        <v>2.245</v>
      </c>
      <c r="AB9" s="19">
        <v>75.5</v>
      </c>
      <c r="AC9" s="19">
        <v>1.5</v>
      </c>
      <c r="AD9" s="19">
        <v>40</v>
      </c>
      <c r="AE9" s="19">
        <v>40</v>
      </c>
      <c r="AF9" s="19">
        <v>4</v>
      </c>
      <c r="AG9" s="15">
        <f t="shared" si="5"/>
        <v>5.5</v>
      </c>
      <c r="AH9" s="21"/>
      <c r="AI9" s="32"/>
      <c r="AJ9" s="15">
        <f t="shared" si="6"/>
        <v>5.5</v>
      </c>
      <c r="AK9" s="19"/>
      <c r="AL9" s="19"/>
      <c r="AM9" s="19"/>
      <c r="AN9" s="19"/>
      <c r="AO9" s="15">
        <f t="shared" si="7"/>
        <v>0</v>
      </c>
      <c r="AP9" s="15">
        <f t="shared" si="8"/>
        <v>86.6281818181818</v>
      </c>
    </row>
    <row r="10" ht="57.6" spans="1:42">
      <c r="A10" s="13">
        <v>201706061606</v>
      </c>
      <c r="B10" s="14" t="s">
        <v>53</v>
      </c>
      <c r="C10" s="15">
        <v>57.3</v>
      </c>
      <c r="D10" s="16" t="s">
        <v>40</v>
      </c>
      <c r="E10" s="16" t="s">
        <v>40</v>
      </c>
      <c r="F10" s="17">
        <v>10</v>
      </c>
      <c r="G10" s="18">
        <v>8.02727272727273</v>
      </c>
      <c r="H10" s="19"/>
      <c r="I10" s="18">
        <v>8.02727272727273</v>
      </c>
      <c r="J10" s="19" t="s">
        <v>54</v>
      </c>
      <c r="K10" s="15">
        <v>0</v>
      </c>
      <c r="L10" s="20" t="s">
        <v>42</v>
      </c>
      <c r="M10" s="20">
        <v>0.3</v>
      </c>
      <c r="N10" s="15">
        <f t="shared" si="0"/>
        <v>18.3272727272727</v>
      </c>
      <c r="O10" s="15">
        <f t="shared" si="1"/>
        <v>75.6272727272727</v>
      </c>
      <c r="P10" s="19">
        <v>3.426</v>
      </c>
      <c r="Q10" s="15">
        <f t="shared" si="2"/>
        <v>84.26</v>
      </c>
      <c r="R10" s="19">
        <v>60</v>
      </c>
      <c r="S10" s="19">
        <v>72</v>
      </c>
      <c r="T10" s="15">
        <f t="shared" si="3"/>
        <v>66</v>
      </c>
      <c r="U10" s="15">
        <f t="shared" si="4"/>
        <v>79.8441818181818</v>
      </c>
      <c r="V10" s="19"/>
      <c r="W10" s="15"/>
      <c r="X10" s="24" t="s">
        <v>55</v>
      </c>
      <c r="Y10" s="27">
        <v>0.5</v>
      </c>
      <c r="Z10" s="19" t="s">
        <v>56</v>
      </c>
      <c r="AA10" s="19">
        <v>2.165</v>
      </c>
      <c r="AB10" s="19">
        <v>66</v>
      </c>
      <c r="AC10" s="19">
        <v>1</v>
      </c>
      <c r="AD10" s="19">
        <v>40</v>
      </c>
      <c r="AE10" s="19">
        <v>40</v>
      </c>
      <c r="AF10" s="19">
        <v>4</v>
      </c>
      <c r="AG10" s="15">
        <f t="shared" si="5"/>
        <v>5</v>
      </c>
      <c r="AH10" s="21"/>
      <c r="AI10" s="32"/>
      <c r="AJ10" s="15">
        <f t="shared" si="6"/>
        <v>5</v>
      </c>
      <c r="AK10" s="19" t="s">
        <v>57</v>
      </c>
      <c r="AL10" s="19">
        <v>0.6</v>
      </c>
      <c r="AM10" s="19" t="s">
        <v>43</v>
      </c>
      <c r="AN10" s="19">
        <v>0.4</v>
      </c>
      <c r="AO10" s="15">
        <f t="shared" si="7"/>
        <v>1</v>
      </c>
      <c r="AP10" s="15">
        <f t="shared" si="8"/>
        <v>88.5091818181818</v>
      </c>
    </row>
    <row r="11" ht="43.2" spans="1:42">
      <c r="A11" s="13">
        <v>201706061607</v>
      </c>
      <c r="B11" s="14" t="s">
        <v>58</v>
      </c>
      <c r="C11" s="15">
        <v>55.6</v>
      </c>
      <c r="D11" s="16" t="s">
        <v>40</v>
      </c>
      <c r="E11" s="16" t="s">
        <v>40</v>
      </c>
      <c r="F11" s="17">
        <v>10</v>
      </c>
      <c r="G11" s="18">
        <v>8.13030303030303</v>
      </c>
      <c r="H11" s="19"/>
      <c r="I11" s="18">
        <v>8.13030303030303</v>
      </c>
      <c r="J11" s="19" t="s">
        <v>59</v>
      </c>
      <c r="K11" s="15">
        <v>0</v>
      </c>
      <c r="L11" s="20"/>
      <c r="M11" s="20"/>
      <c r="N11" s="15">
        <f t="shared" si="0"/>
        <v>18.130303030303</v>
      </c>
      <c r="O11" s="15">
        <f t="shared" si="1"/>
        <v>73.730303030303</v>
      </c>
      <c r="P11" s="19">
        <v>2.498</v>
      </c>
      <c r="Q11" s="15">
        <f t="shared" si="2"/>
        <v>74.98</v>
      </c>
      <c r="R11" s="19">
        <v>88</v>
      </c>
      <c r="S11" s="19">
        <v>83</v>
      </c>
      <c r="T11" s="15">
        <f t="shared" si="3"/>
        <v>85.5</v>
      </c>
      <c r="U11" s="15">
        <f t="shared" si="4"/>
        <v>75.6570909090909</v>
      </c>
      <c r="V11" s="19"/>
      <c r="W11" s="15"/>
      <c r="X11" s="24"/>
      <c r="Y11" s="27"/>
      <c r="Z11" s="19" t="s">
        <v>60</v>
      </c>
      <c r="AA11" s="19">
        <v>2.335</v>
      </c>
      <c r="AB11" s="19">
        <v>85.5</v>
      </c>
      <c r="AC11" s="19">
        <v>2</v>
      </c>
      <c r="AD11" s="19">
        <v>37</v>
      </c>
      <c r="AE11" s="19">
        <v>32</v>
      </c>
      <c r="AF11" s="19">
        <v>2.45</v>
      </c>
      <c r="AG11" s="15">
        <f t="shared" si="5"/>
        <v>4.45</v>
      </c>
      <c r="AH11" s="21"/>
      <c r="AI11" s="32"/>
      <c r="AJ11" s="15">
        <f t="shared" si="6"/>
        <v>4.45</v>
      </c>
      <c r="AK11" s="19"/>
      <c r="AL11" s="19"/>
      <c r="AM11" s="19"/>
      <c r="AN11" s="19"/>
      <c r="AO11" s="15">
        <f t="shared" si="7"/>
        <v>0</v>
      </c>
      <c r="AP11" s="15">
        <f t="shared" si="8"/>
        <v>82.4420909090909</v>
      </c>
    </row>
    <row r="12" ht="15.6" spans="1:42">
      <c r="A12" s="13">
        <v>201706061610</v>
      </c>
      <c r="B12" s="14" t="s">
        <v>61</v>
      </c>
      <c r="C12" s="15">
        <v>55.8</v>
      </c>
      <c r="D12" s="16" t="s">
        <v>40</v>
      </c>
      <c r="E12" s="16" t="s">
        <v>40</v>
      </c>
      <c r="F12" s="17">
        <v>10</v>
      </c>
      <c r="G12" s="18">
        <v>8.13030303030303</v>
      </c>
      <c r="H12" s="19"/>
      <c r="I12" s="18">
        <v>8.13030303030303</v>
      </c>
      <c r="J12" s="19"/>
      <c r="K12" s="15"/>
      <c r="L12" s="20" t="s">
        <v>62</v>
      </c>
      <c r="M12" s="20">
        <v>-0.2</v>
      </c>
      <c r="N12" s="15">
        <f t="shared" si="0"/>
        <v>17.930303030303</v>
      </c>
      <c r="O12" s="15">
        <f t="shared" si="1"/>
        <v>73.730303030303</v>
      </c>
      <c r="P12" s="19">
        <v>1.798</v>
      </c>
      <c r="Q12" s="15">
        <f t="shared" si="2"/>
        <v>67.98</v>
      </c>
      <c r="R12" s="19">
        <v>79</v>
      </c>
      <c r="S12" s="19">
        <v>73</v>
      </c>
      <c r="T12" s="15">
        <f t="shared" si="3"/>
        <v>76</v>
      </c>
      <c r="U12" s="15">
        <f t="shared" si="4"/>
        <v>70.5070909090909</v>
      </c>
      <c r="V12" s="19"/>
      <c r="W12" s="15"/>
      <c r="X12" s="24" t="s">
        <v>63</v>
      </c>
      <c r="Y12" s="27">
        <v>0.6</v>
      </c>
      <c r="Z12" s="19"/>
      <c r="AA12" s="19"/>
      <c r="AB12" s="19">
        <v>39.5</v>
      </c>
      <c r="AC12" s="19">
        <v>0</v>
      </c>
      <c r="AD12" s="19">
        <v>20</v>
      </c>
      <c r="AE12" s="19">
        <v>14</v>
      </c>
      <c r="AF12" s="19">
        <v>0.5</v>
      </c>
      <c r="AG12" s="15">
        <f t="shared" si="5"/>
        <v>0.5</v>
      </c>
      <c r="AH12" s="21"/>
      <c r="AI12" s="32"/>
      <c r="AJ12" s="15">
        <f t="shared" si="6"/>
        <v>0.5</v>
      </c>
      <c r="AK12" s="19"/>
      <c r="AL12" s="19"/>
      <c r="AM12" s="19"/>
      <c r="AN12" s="19"/>
      <c r="AO12" s="15">
        <f t="shared" si="7"/>
        <v>0</v>
      </c>
      <c r="AP12" s="15">
        <f t="shared" si="8"/>
        <v>71.6070909090909</v>
      </c>
    </row>
    <row r="13" ht="43.2" spans="1:42">
      <c r="A13" s="13">
        <v>201706061615</v>
      </c>
      <c r="B13" s="14" t="s">
        <v>64</v>
      </c>
      <c r="C13" s="15">
        <v>58.3</v>
      </c>
      <c r="D13" s="16" t="s">
        <v>40</v>
      </c>
      <c r="E13" s="16" t="s">
        <v>40</v>
      </c>
      <c r="F13" s="17">
        <v>10</v>
      </c>
      <c r="G13" s="18">
        <v>8.55757575757576</v>
      </c>
      <c r="H13" s="19"/>
      <c r="I13" s="18">
        <v>8.55757575757576</v>
      </c>
      <c r="J13" s="19" t="s">
        <v>65</v>
      </c>
      <c r="K13" s="15">
        <v>2</v>
      </c>
      <c r="L13" s="20"/>
      <c r="M13" s="20"/>
      <c r="N13" s="15">
        <f t="shared" si="0"/>
        <v>20.5575757575758</v>
      </c>
      <c r="O13" s="15">
        <f t="shared" si="1"/>
        <v>78.8575757575758</v>
      </c>
      <c r="P13" s="19">
        <v>3.63</v>
      </c>
      <c r="Q13" s="15">
        <f t="shared" si="2"/>
        <v>86.3</v>
      </c>
      <c r="R13" s="19">
        <v>75</v>
      </c>
      <c r="S13" s="19">
        <v>93</v>
      </c>
      <c r="T13" s="15">
        <f t="shared" si="3"/>
        <v>84</v>
      </c>
      <c r="U13" s="15">
        <f t="shared" si="4"/>
        <v>83.8372727272727</v>
      </c>
      <c r="V13" s="19"/>
      <c r="W13" s="15"/>
      <c r="X13" s="24" t="s">
        <v>66</v>
      </c>
      <c r="Y13" s="27">
        <v>2.2</v>
      </c>
      <c r="Z13" s="19" t="s">
        <v>67</v>
      </c>
      <c r="AA13" s="19">
        <v>2.645</v>
      </c>
      <c r="AB13" s="19">
        <v>84</v>
      </c>
      <c r="AC13" s="19">
        <v>2</v>
      </c>
      <c r="AD13" s="19">
        <v>31</v>
      </c>
      <c r="AE13" s="19">
        <v>37</v>
      </c>
      <c r="AF13" s="19">
        <v>2.4</v>
      </c>
      <c r="AG13" s="15">
        <f t="shared" si="5"/>
        <v>4.4</v>
      </c>
      <c r="AH13" s="19" t="s">
        <v>68</v>
      </c>
      <c r="AI13" s="32">
        <v>0.4</v>
      </c>
      <c r="AJ13" s="15">
        <f t="shared" si="6"/>
        <v>4.8</v>
      </c>
      <c r="AK13" s="33" t="s">
        <v>69</v>
      </c>
      <c r="AL13" s="33">
        <v>0.6</v>
      </c>
      <c r="AM13" s="33" t="s">
        <v>70</v>
      </c>
      <c r="AN13" s="33">
        <v>1</v>
      </c>
      <c r="AO13" s="15">
        <f t="shared" si="7"/>
        <v>1.6</v>
      </c>
      <c r="AP13" s="15">
        <f t="shared" si="8"/>
        <v>95.0822727272727</v>
      </c>
    </row>
    <row r="14" ht="57.6" spans="1:42">
      <c r="A14" s="13">
        <v>201706061617</v>
      </c>
      <c r="B14" s="14" t="s">
        <v>71</v>
      </c>
      <c r="C14" s="15">
        <v>57.6</v>
      </c>
      <c r="D14" s="16" t="s">
        <v>40</v>
      </c>
      <c r="E14" s="16" t="s">
        <v>40</v>
      </c>
      <c r="F14" s="17">
        <v>10</v>
      </c>
      <c r="G14" s="18">
        <v>8.55757575757576</v>
      </c>
      <c r="H14" s="19"/>
      <c r="I14" s="18">
        <v>8.55757575757576</v>
      </c>
      <c r="J14" s="19" t="s">
        <v>72</v>
      </c>
      <c r="K14" s="15">
        <v>0</v>
      </c>
      <c r="L14" s="20"/>
      <c r="M14" s="20"/>
      <c r="N14" s="15">
        <f t="shared" si="0"/>
        <v>18.5575757575758</v>
      </c>
      <c r="O14" s="15">
        <f t="shared" si="1"/>
        <v>76.1575757575758</v>
      </c>
      <c r="P14" s="19">
        <v>3.348</v>
      </c>
      <c r="Q14" s="15">
        <f t="shared" si="2"/>
        <v>83.48</v>
      </c>
      <c r="R14" s="19">
        <v>84</v>
      </c>
      <c r="S14" s="19">
        <v>70</v>
      </c>
      <c r="T14" s="15">
        <f t="shared" si="3"/>
        <v>77</v>
      </c>
      <c r="U14" s="15">
        <f t="shared" si="4"/>
        <v>80.6352727272727</v>
      </c>
      <c r="V14" s="19"/>
      <c r="W14" s="15"/>
      <c r="X14" s="24" t="s">
        <v>73</v>
      </c>
      <c r="Y14" s="27">
        <v>0.6</v>
      </c>
      <c r="Z14" s="19" t="s">
        <v>74</v>
      </c>
      <c r="AA14" s="19">
        <v>2.21</v>
      </c>
      <c r="AB14" s="19">
        <v>77</v>
      </c>
      <c r="AC14" s="19">
        <v>1.5</v>
      </c>
      <c r="AD14" s="19">
        <v>40</v>
      </c>
      <c r="AE14" s="19">
        <v>40</v>
      </c>
      <c r="AF14" s="19">
        <v>4</v>
      </c>
      <c r="AG14" s="15">
        <f t="shared" si="5"/>
        <v>5.5</v>
      </c>
      <c r="AH14" s="19" t="s">
        <v>75</v>
      </c>
      <c r="AI14" s="32">
        <v>0.8</v>
      </c>
      <c r="AJ14" s="15">
        <f t="shared" si="6"/>
        <v>6.3</v>
      </c>
      <c r="AK14" s="33" t="s">
        <v>76</v>
      </c>
      <c r="AL14" s="33">
        <v>0.6</v>
      </c>
      <c r="AM14" s="33" t="s">
        <v>77</v>
      </c>
      <c r="AN14" s="33">
        <v>0.4</v>
      </c>
      <c r="AO14" s="15">
        <f t="shared" si="7"/>
        <v>1</v>
      </c>
      <c r="AP14" s="15">
        <f t="shared" si="8"/>
        <v>90.7452727272727</v>
      </c>
    </row>
    <row r="15" ht="28.8" spans="1:42">
      <c r="A15" s="13">
        <v>201706061628</v>
      </c>
      <c r="B15" s="14" t="s">
        <v>78</v>
      </c>
      <c r="C15" s="15">
        <v>54.3</v>
      </c>
      <c r="D15" s="16" t="s">
        <v>40</v>
      </c>
      <c r="E15" s="16" t="s">
        <v>40</v>
      </c>
      <c r="F15" s="17">
        <v>10</v>
      </c>
      <c r="G15" s="18">
        <v>8.85454545454546</v>
      </c>
      <c r="H15" s="19" t="s">
        <v>79</v>
      </c>
      <c r="I15" s="18">
        <v>9.85</v>
      </c>
      <c r="J15" s="19"/>
      <c r="K15" s="15"/>
      <c r="L15" s="20"/>
      <c r="M15" s="20"/>
      <c r="N15" s="15">
        <f t="shared" si="0"/>
        <v>19.85</v>
      </c>
      <c r="O15" s="15">
        <f t="shared" si="1"/>
        <v>74.15</v>
      </c>
      <c r="P15" s="19">
        <v>2.238</v>
      </c>
      <c r="Q15" s="15">
        <f t="shared" si="2"/>
        <v>72.38</v>
      </c>
      <c r="R15" s="19">
        <v>65</v>
      </c>
      <c r="S15" s="19">
        <v>65</v>
      </c>
      <c r="T15" s="15">
        <f t="shared" si="3"/>
        <v>65</v>
      </c>
      <c r="U15" s="15">
        <f t="shared" si="4"/>
        <v>72.173</v>
      </c>
      <c r="V15" s="19"/>
      <c r="W15" s="15"/>
      <c r="X15" s="24" t="s">
        <v>80</v>
      </c>
      <c r="Y15" s="27">
        <v>0.6</v>
      </c>
      <c r="Z15" s="19" t="s">
        <v>81</v>
      </c>
      <c r="AA15" s="19">
        <v>2.27</v>
      </c>
      <c r="AB15" s="19">
        <v>65</v>
      </c>
      <c r="AC15" s="19">
        <v>1</v>
      </c>
      <c r="AD15" s="19">
        <v>40</v>
      </c>
      <c r="AE15" s="19">
        <v>20</v>
      </c>
      <c r="AF15" s="19">
        <v>2.5</v>
      </c>
      <c r="AG15" s="15">
        <f t="shared" si="5"/>
        <v>3.5</v>
      </c>
      <c r="AH15" s="21"/>
      <c r="AI15" s="32"/>
      <c r="AJ15" s="15">
        <f t="shared" si="6"/>
        <v>3.5</v>
      </c>
      <c r="AK15" s="33"/>
      <c r="AL15" s="33"/>
      <c r="AM15" s="33"/>
      <c r="AN15" s="33"/>
      <c r="AO15" s="15">
        <f t="shared" si="7"/>
        <v>0</v>
      </c>
      <c r="AP15" s="15">
        <f t="shared" si="8"/>
        <v>78.543</v>
      </c>
    </row>
    <row r="16" ht="43.2" spans="1:42">
      <c r="A16" s="13">
        <v>201706061901</v>
      </c>
      <c r="B16" s="14" t="s">
        <v>82</v>
      </c>
      <c r="C16" s="15">
        <v>58.2</v>
      </c>
      <c r="D16" s="16" t="s">
        <v>40</v>
      </c>
      <c r="E16" s="16" t="s">
        <v>40</v>
      </c>
      <c r="F16" s="17">
        <v>10</v>
      </c>
      <c r="G16" s="18">
        <v>8.09242424242424</v>
      </c>
      <c r="H16" s="19"/>
      <c r="I16" s="18">
        <v>8.09242424242424</v>
      </c>
      <c r="J16" s="19" t="s">
        <v>83</v>
      </c>
      <c r="K16" s="15">
        <v>0</v>
      </c>
      <c r="L16" s="20"/>
      <c r="M16" s="20"/>
      <c r="N16" s="15">
        <f t="shared" si="0"/>
        <v>18.0924242424242</v>
      </c>
      <c r="O16" s="15">
        <f t="shared" si="1"/>
        <v>76.2924242424242</v>
      </c>
      <c r="P16" s="19">
        <v>1.866</v>
      </c>
      <c r="Q16" s="15">
        <f t="shared" si="2"/>
        <v>68.66</v>
      </c>
      <c r="R16" s="19">
        <v>65</v>
      </c>
      <c r="S16" s="19">
        <v>65</v>
      </c>
      <c r="T16" s="15">
        <f t="shared" si="3"/>
        <v>65</v>
      </c>
      <c r="U16" s="15">
        <f t="shared" si="4"/>
        <v>70.5837272727273</v>
      </c>
      <c r="V16" s="19"/>
      <c r="W16" s="15"/>
      <c r="X16" s="24" t="s">
        <v>63</v>
      </c>
      <c r="Y16" s="27">
        <v>0.6</v>
      </c>
      <c r="Z16" s="19" t="s">
        <v>84</v>
      </c>
      <c r="AA16" s="19">
        <v>2.25</v>
      </c>
      <c r="AB16" s="19">
        <v>65</v>
      </c>
      <c r="AC16" s="19">
        <v>1</v>
      </c>
      <c r="AD16" s="19">
        <v>26</v>
      </c>
      <c r="AE16" s="19">
        <v>23</v>
      </c>
      <c r="AF16" s="19">
        <v>1.45</v>
      </c>
      <c r="AG16" s="15">
        <f t="shared" si="5"/>
        <v>2.45</v>
      </c>
      <c r="AH16" s="19" t="s">
        <v>85</v>
      </c>
      <c r="AI16" s="32">
        <v>0.4</v>
      </c>
      <c r="AJ16" s="15">
        <f t="shared" si="6"/>
        <v>2.85</v>
      </c>
      <c r="AK16" s="33"/>
      <c r="AL16" s="33"/>
      <c r="AM16" s="33"/>
      <c r="AN16" s="33"/>
      <c r="AO16" s="15">
        <f t="shared" si="7"/>
        <v>0</v>
      </c>
      <c r="AP16" s="15">
        <f t="shared" si="8"/>
        <v>76.2837272727273</v>
      </c>
    </row>
    <row r="17" ht="28.8" spans="1:42">
      <c r="A17" s="13">
        <v>201706061903</v>
      </c>
      <c r="B17" s="14" t="s">
        <v>86</v>
      </c>
      <c r="C17" s="15">
        <v>58</v>
      </c>
      <c r="D17" s="16" t="s">
        <v>40</v>
      </c>
      <c r="E17" s="16" t="s">
        <v>40</v>
      </c>
      <c r="F17" s="17">
        <v>10</v>
      </c>
      <c r="G17" s="18">
        <v>8.09242424242424</v>
      </c>
      <c r="H17" s="19"/>
      <c r="I17" s="18">
        <v>8.09242424242424</v>
      </c>
      <c r="J17" s="19" t="s">
        <v>87</v>
      </c>
      <c r="K17" s="15">
        <v>0</v>
      </c>
      <c r="L17" s="20"/>
      <c r="M17" s="20"/>
      <c r="N17" s="15">
        <f t="shared" si="0"/>
        <v>18.0924242424242</v>
      </c>
      <c r="O17" s="15">
        <f t="shared" si="1"/>
        <v>76.0924242424242</v>
      </c>
      <c r="P17" s="19">
        <v>2.25</v>
      </c>
      <c r="Q17" s="15">
        <f t="shared" si="2"/>
        <v>72.5</v>
      </c>
      <c r="R17" s="19">
        <v>65</v>
      </c>
      <c r="S17" s="19">
        <v>61</v>
      </c>
      <c r="T17" s="15">
        <f t="shared" si="3"/>
        <v>63</v>
      </c>
      <c r="U17" s="15">
        <f t="shared" si="4"/>
        <v>72.6277272727273</v>
      </c>
      <c r="V17" s="19"/>
      <c r="W17" s="15"/>
      <c r="X17" s="24"/>
      <c r="Y17" s="27"/>
      <c r="Z17" s="19"/>
      <c r="AA17" s="19"/>
      <c r="AB17" s="19">
        <v>63</v>
      </c>
      <c r="AC17" s="19">
        <v>1</v>
      </c>
      <c r="AD17" s="19">
        <v>29</v>
      </c>
      <c r="AE17" s="19">
        <v>20</v>
      </c>
      <c r="AF17" s="19">
        <v>1.45</v>
      </c>
      <c r="AG17" s="15">
        <f t="shared" si="5"/>
        <v>2.45</v>
      </c>
      <c r="AH17" s="21"/>
      <c r="AI17" s="32"/>
      <c r="AJ17" s="15">
        <f t="shared" si="6"/>
        <v>2.45</v>
      </c>
      <c r="AK17" s="33"/>
      <c r="AL17" s="33"/>
      <c r="AM17" s="33"/>
      <c r="AN17" s="33"/>
      <c r="AO17" s="15">
        <f t="shared" si="7"/>
        <v>0</v>
      </c>
      <c r="AP17" s="15">
        <f t="shared" si="8"/>
        <v>75.0777272727273</v>
      </c>
    </row>
    <row r="18" ht="60" spans="1:42">
      <c r="A18" s="13">
        <v>201706061906</v>
      </c>
      <c r="B18" s="14" t="s">
        <v>88</v>
      </c>
      <c r="C18" s="15">
        <v>59.3</v>
      </c>
      <c r="D18" s="16" t="s">
        <v>40</v>
      </c>
      <c r="E18" s="16" t="s">
        <v>40</v>
      </c>
      <c r="F18" s="17">
        <v>10</v>
      </c>
      <c r="G18" s="18">
        <v>8.09242424242424</v>
      </c>
      <c r="H18" s="19"/>
      <c r="I18" s="18">
        <v>8.09242424242424</v>
      </c>
      <c r="J18" s="19" t="s">
        <v>89</v>
      </c>
      <c r="K18" s="15">
        <v>0</v>
      </c>
      <c r="L18" s="20"/>
      <c r="M18" s="20"/>
      <c r="N18" s="15">
        <f t="shared" si="0"/>
        <v>18.0924242424242</v>
      </c>
      <c r="O18" s="15">
        <f t="shared" si="1"/>
        <v>77.3924242424242</v>
      </c>
      <c r="P18" s="19">
        <v>3.276</v>
      </c>
      <c r="Q18" s="15">
        <f t="shared" si="2"/>
        <v>82.76</v>
      </c>
      <c r="R18" s="19">
        <v>83</v>
      </c>
      <c r="S18" s="19">
        <v>78</v>
      </c>
      <c r="T18" s="15">
        <f t="shared" si="3"/>
        <v>80.5</v>
      </c>
      <c r="U18" s="15">
        <f t="shared" si="4"/>
        <v>80.9237272727273</v>
      </c>
      <c r="V18" s="19"/>
      <c r="W18" s="15"/>
      <c r="X18" s="24" t="s">
        <v>90</v>
      </c>
      <c r="Y18" s="27">
        <v>1</v>
      </c>
      <c r="Z18" s="19" t="s">
        <v>91</v>
      </c>
      <c r="AA18" s="19">
        <v>2.405</v>
      </c>
      <c r="AB18" s="19">
        <v>80.5</v>
      </c>
      <c r="AC18" s="19">
        <v>2</v>
      </c>
      <c r="AD18" s="19">
        <v>40</v>
      </c>
      <c r="AE18" s="19">
        <v>40</v>
      </c>
      <c r="AF18" s="19">
        <v>4</v>
      </c>
      <c r="AG18" s="15">
        <f t="shared" si="5"/>
        <v>6</v>
      </c>
      <c r="AH18" s="19" t="s">
        <v>85</v>
      </c>
      <c r="AI18" s="32">
        <v>0.4</v>
      </c>
      <c r="AJ18" s="15">
        <f t="shared" si="6"/>
        <v>6.4</v>
      </c>
      <c r="AK18" s="33" t="s">
        <v>92</v>
      </c>
      <c r="AL18" s="33">
        <v>0.6</v>
      </c>
      <c r="AM18" s="33" t="s">
        <v>93</v>
      </c>
      <c r="AN18" s="33">
        <v>1.5</v>
      </c>
      <c r="AO18" s="15">
        <f t="shared" si="7"/>
        <v>2.1</v>
      </c>
      <c r="AP18" s="15">
        <f t="shared" si="8"/>
        <v>92.8287272727273</v>
      </c>
    </row>
    <row r="19" ht="28.8" spans="1:42">
      <c r="A19" s="13">
        <v>201706061909</v>
      </c>
      <c r="B19" s="14" t="s">
        <v>94</v>
      </c>
      <c r="C19" s="15">
        <v>53.2</v>
      </c>
      <c r="D19" s="16" t="s">
        <v>40</v>
      </c>
      <c r="E19" s="16" t="s">
        <v>40</v>
      </c>
      <c r="F19" s="17">
        <v>10</v>
      </c>
      <c r="G19" s="18">
        <v>8.63484848484849</v>
      </c>
      <c r="H19" s="19"/>
      <c r="I19" s="18">
        <v>8.63484848484849</v>
      </c>
      <c r="J19" s="19" t="s">
        <v>89</v>
      </c>
      <c r="K19" s="15">
        <v>0</v>
      </c>
      <c r="L19" s="20"/>
      <c r="M19" s="20"/>
      <c r="N19" s="15">
        <f t="shared" si="0"/>
        <v>18.6348484848485</v>
      </c>
      <c r="O19" s="15">
        <f t="shared" si="1"/>
        <v>71.8348484848485</v>
      </c>
      <c r="P19" s="19">
        <v>2.722</v>
      </c>
      <c r="Q19" s="15">
        <f t="shared" si="2"/>
        <v>77.22</v>
      </c>
      <c r="R19" s="19">
        <v>60</v>
      </c>
      <c r="S19" s="19">
        <v>62</v>
      </c>
      <c r="T19" s="15">
        <f t="shared" si="3"/>
        <v>61</v>
      </c>
      <c r="U19" s="15">
        <f t="shared" si="4"/>
        <v>73.9824545454545</v>
      </c>
      <c r="V19" s="19"/>
      <c r="W19" s="15"/>
      <c r="X19" s="24"/>
      <c r="Y19" s="27"/>
      <c r="Z19" s="19"/>
      <c r="AA19" s="19"/>
      <c r="AB19" s="19">
        <v>30</v>
      </c>
      <c r="AC19" s="19">
        <v>0</v>
      </c>
      <c r="AD19" s="19">
        <v>20</v>
      </c>
      <c r="AE19" s="19">
        <v>16</v>
      </c>
      <c r="AF19" s="19">
        <v>0.5</v>
      </c>
      <c r="AG19" s="15">
        <f t="shared" si="5"/>
        <v>0.5</v>
      </c>
      <c r="AH19" s="21"/>
      <c r="AI19" s="32"/>
      <c r="AJ19" s="15">
        <f t="shared" si="6"/>
        <v>0.5</v>
      </c>
      <c r="AK19" s="33"/>
      <c r="AL19" s="33"/>
      <c r="AM19" s="33"/>
      <c r="AN19" s="33"/>
      <c r="AO19" s="15">
        <f t="shared" si="7"/>
        <v>0</v>
      </c>
      <c r="AP19" s="15">
        <f t="shared" si="8"/>
        <v>74.4824545454545</v>
      </c>
    </row>
    <row r="20" ht="15.6" spans="1:42">
      <c r="A20" s="13">
        <v>201706061911</v>
      </c>
      <c r="B20" s="14" t="s">
        <v>95</v>
      </c>
      <c r="C20" s="15">
        <v>56.1</v>
      </c>
      <c r="D20" s="16" t="s">
        <v>40</v>
      </c>
      <c r="E20" s="16" t="s">
        <v>40</v>
      </c>
      <c r="F20" s="17">
        <v>10</v>
      </c>
      <c r="G20" s="18">
        <v>8.63484848484849</v>
      </c>
      <c r="H20" s="19"/>
      <c r="I20" s="18">
        <v>8.63484848484849</v>
      </c>
      <c r="J20" s="19"/>
      <c r="K20" s="15"/>
      <c r="L20" s="20"/>
      <c r="M20" s="20"/>
      <c r="N20" s="15">
        <f t="shared" si="0"/>
        <v>18.6348484848485</v>
      </c>
      <c r="O20" s="15">
        <f t="shared" si="1"/>
        <v>74.7348484848485</v>
      </c>
      <c r="P20" s="19">
        <v>2.922</v>
      </c>
      <c r="Q20" s="15">
        <f t="shared" si="2"/>
        <v>79.22</v>
      </c>
      <c r="R20" s="19">
        <v>70</v>
      </c>
      <c r="S20" s="19">
        <v>66</v>
      </c>
      <c r="T20" s="15">
        <f t="shared" si="3"/>
        <v>68</v>
      </c>
      <c r="U20" s="15">
        <f t="shared" si="4"/>
        <v>76.7524545454545</v>
      </c>
      <c r="V20" s="19"/>
      <c r="W20" s="15"/>
      <c r="X20" s="24" t="s">
        <v>63</v>
      </c>
      <c r="Y20" s="27">
        <v>0.6</v>
      </c>
      <c r="Z20" s="19" t="s">
        <v>96</v>
      </c>
      <c r="AA20" s="19">
        <v>2.305</v>
      </c>
      <c r="AB20" s="19">
        <v>68</v>
      </c>
      <c r="AC20" s="19">
        <v>1</v>
      </c>
      <c r="AD20" s="19">
        <v>20</v>
      </c>
      <c r="AE20" s="19">
        <v>20</v>
      </c>
      <c r="AF20" s="19">
        <v>1</v>
      </c>
      <c r="AG20" s="15">
        <f t="shared" si="5"/>
        <v>2</v>
      </c>
      <c r="AH20" s="21"/>
      <c r="AI20" s="32"/>
      <c r="AJ20" s="15">
        <f t="shared" si="6"/>
        <v>2</v>
      </c>
      <c r="AK20" s="33"/>
      <c r="AL20" s="33"/>
      <c r="AM20" s="33"/>
      <c r="AN20" s="33"/>
      <c r="AO20" s="15">
        <f t="shared" si="7"/>
        <v>0</v>
      </c>
      <c r="AP20" s="15">
        <f t="shared" si="8"/>
        <v>81.6574545454545</v>
      </c>
    </row>
    <row r="21" ht="15.6" spans="1:42">
      <c r="A21" s="13">
        <v>201706061912</v>
      </c>
      <c r="B21" s="14" t="s">
        <v>97</v>
      </c>
      <c r="C21" s="15">
        <v>57.4</v>
      </c>
      <c r="D21" s="16" t="s">
        <v>40</v>
      </c>
      <c r="E21" s="16" t="s">
        <v>40</v>
      </c>
      <c r="F21" s="17">
        <v>10</v>
      </c>
      <c r="G21" s="18">
        <v>8.63484848484849</v>
      </c>
      <c r="H21" s="19"/>
      <c r="I21" s="18">
        <v>8.63484848484849</v>
      </c>
      <c r="J21" s="19"/>
      <c r="K21" s="15"/>
      <c r="L21" s="20"/>
      <c r="M21" s="20"/>
      <c r="N21" s="15">
        <f t="shared" si="0"/>
        <v>18.6348484848485</v>
      </c>
      <c r="O21" s="15">
        <f t="shared" si="1"/>
        <v>76.0348484848485</v>
      </c>
      <c r="P21" s="19">
        <v>2.644</v>
      </c>
      <c r="Q21" s="15">
        <f t="shared" si="2"/>
        <v>76.44</v>
      </c>
      <c r="R21" s="19">
        <v>76</v>
      </c>
      <c r="S21" s="19">
        <v>70</v>
      </c>
      <c r="T21" s="15">
        <f t="shared" si="3"/>
        <v>73</v>
      </c>
      <c r="U21" s="15">
        <f t="shared" si="4"/>
        <v>75.9744545454545</v>
      </c>
      <c r="V21" s="19"/>
      <c r="W21" s="15"/>
      <c r="X21" s="24"/>
      <c r="Y21" s="27"/>
      <c r="Z21" s="28" t="s">
        <v>98</v>
      </c>
      <c r="AA21" s="19">
        <v>2.625</v>
      </c>
      <c r="AB21" s="19">
        <v>73</v>
      </c>
      <c r="AC21" s="19">
        <v>1.5</v>
      </c>
      <c r="AD21" s="19">
        <v>40</v>
      </c>
      <c r="AE21" s="19">
        <v>33</v>
      </c>
      <c r="AF21" s="19">
        <v>3.15</v>
      </c>
      <c r="AG21" s="15">
        <f t="shared" si="5"/>
        <v>4.65</v>
      </c>
      <c r="AH21" s="21"/>
      <c r="AI21" s="32"/>
      <c r="AJ21" s="15">
        <f t="shared" si="6"/>
        <v>4.65</v>
      </c>
      <c r="AK21" s="33"/>
      <c r="AL21" s="33"/>
      <c r="AM21" s="33"/>
      <c r="AN21" s="33"/>
      <c r="AO21" s="15">
        <f t="shared" si="7"/>
        <v>0</v>
      </c>
      <c r="AP21" s="15">
        <f t="shared" si="8"/>
        <v>83.2494545454545</v>
      </c>
    </row>
    <row r="22" ht="28.8" spans="1:42">
      <c r="A22" s="13">
        <v>201706061913</v>
      </c>
      <c r="B22" s="14" t="s">
        <v>99</v>
      </c>
      <c r="C22" s="15">
        <v>57.8</v>
      </c>
      <c r="D22" s="16" t="s">
        <v>40</v>
      </c>
      <c r="E22" s="16" t="s">
        <v>40</v>
      </c>
      <c r="F22" s="17">
        <v>10</v>
      </c>
      <c r="G22" s="18">
        <v>8.63484848484849</v>
      </c>
      <c r="H22" s="19"/>
      <c r="I22" s="18">
        <v>8.63484848484849</v>
      </c>
      <c r="J22" s="19" t="s">
        <v>100</v>
      </c>
      <c r="K22" s="15">
        <v>0</v>
      </c>
      <c r="L22" s="20"/>
      <c r="M22" s="20"/>
      <c r="N22" s="15">
        <f t="shared" si="0"/>
        <v>18.6348484848485</v>
      </c>
      <c r="O22" s="15">
        <f t="shared" si="1"/>
        <v>76.4348484848485</v>
      </c>
      <c r="P22" s="19">
        <v>3.43</v>
      </c>
      <c r="Q22" s="15">
        <f t="shared" si="2"/>
        <v>84.3</v>
      </c>
      <c r="R22" s="19">
        <v>60</v>
      </c>
      <c r="S22" s="19">
        <v>80</v>
      </c>
      <c r="T22" s="15">
        <f t="shared" si="3"/>
        <v>70</v>
      </c>
      <c r="U22" s="15">
        <f t="shared" si="4"/>
        <v>80.5104545454546</v>
      </c>
      <c r="V22" s="19"/>
      <c r="W22" s="15"/>
      <c r="X22" s="24" t="s">
        <v>63</v>
      </c>
      <c r="Y22" s="27">
        <v>0.6</v>
      </c>
      <c r="Z22" s="19" t="s">
        <v>101</v>
      </c>
      <c r="AA22" s="19">
        <v>2.185</v>
      </c>
      <c r="AB22" s="19">
        <v>70</v>
      </c>
      <c r="AC22" s="19">
        <v>1.5</v>
      </c>
      <c r="AD22" s="19">
        <v>40</v>
      </c>
      <c r="AE22" s="19">
        <v>20</v>
      </c>
      <c r="AF22" s="19">
        <v>2.5</v>
      </c>
      <c r="AG22" s="15">
        <f t="shared" si="5"/>
        <v>4</v>
      </c>
      <c r="AH22" s="21"/>
      <c r="AI22" s="32"/>
      <c r="AJ22" s="15">
        <f t="shared" si="6"/>
        <v>4</v>
      </c>
      <c r="AK22" s="33" t="s">
        <v>102</v>
      </c>
      <c r="AL22" s="33">
        <v>0.6</v>
      </c>
      <c r="AM22" s="33" t="s">
        <v>103</v>
      </c>
      <c r="AN22" s="33">
        <v>1</v>
      </c>
      <c r="AO22" s="15">
        <f t="shared" si="7"/>
        <v>1.6</v>
      </c>
      <c r="AP22" s="15">
        <f t="shared" si="8"/>
        <v>88.8954545454546</v>
      </c>
    </row>
    <row r="23" ht="15.6" spans="1:42">
      <c r="A23" s="13">
        <v>201706061914</v>
      </c>
      <c r="B23" s="14" t="s">
        <v>104</v>
      </c>
      <c r="C23" s="15">
        <v>56.9</v>
      </c>
      <c r="D23" s="16" t="s">
        <v>40</v>
      </c>
      <c r="E23" s="16" t="s">
        <v>40</v>
      </c>
      <c r="F23" s="17">
        <v>10</v>
      </c>
      <c r="G23" s="18">
        <v>8.18333333333333</v>
      </c>
      <c r="H23" s="19"/>
      <c r="I23" s="18">
        <v>8.18333333333333</v>
      </c>
      <c r="J23" s="19"/>
      <c r="K23" s="15"/>
      <c r="L23" s="20"/>
      <c r="M23" s="20"/>
      <c r="N23" s="15">
        <f t="shared" si="0"/>
        <v>18.1833333333333</v>
      </c>
      <c r="O23" s="15">
        <f t="shared" si="1"/>
        <v>75.0833333333333</v>
      </c>
      <c r="P23" s="19">
        <v>2.784</v>
      </c>
      <c r="Q23" s="15">
        <f t="shared" si="2"/>
        <v>77.84</v>
      </c>
      <c r="R23" s="19">
        <v>65</v>
      </c>
      <c r="S23" s="19">
        <v>72</v>
      </c>
      <c r="T23" s="15">
        <f t="shared" si="3"/>
        <v>68.5</v>
      </c>
      <c r="U23" s="15">
        <f t="shared" si="4"/>
        <v>76.079</v>
      </c>
      <c r="V23" s="19"/>
      <c r="W23" s="15"/>
      <c r="X23" s="24"/>
      <c r="Y23" s="27"/>
      <c r="Z23" s="19" t="s">
        <v>105</v>
      </c>
      <c r="AA23" s="19">
        <v>2.785</v>
      </c>
      <c r="AB23" s="19">
        <v>32.5</v>
      </c>
      <c r="AC23" s="19">
        <v>0</v>
      </c>
      <c r="AD23" s="19">
        <v>26</v>
      </c>
      <c r="AE23" s="19">
        <v>7</v>
      </c>
      <c r="AF23" s="19">
        <v>0.8</v>
      </c>
      <c r="AG23" s="15">
        <f t="shared" si="5"/>
        <v>0.8</v>
      </c>
      <c r="AH23" s="21"/>
      <c r="AI23" s="32"/>
      <c r="AJ23" s="15">
        <f t="shared" si="6"/>
        <v>0.8</v>
      </c>
      <c r="AK23" s="33"/>
      <c r="AL23" s="33"/>
      <c r="AM23" s="33"/>
      <c r="AN23" s="33"/>
      <c r="AO23" s="15">
        <f t="shared" si="7"/>
        <v>0</v>
      </c>
      <c r="AP23" s="15">
        <f t="shared" si="8"/>
        <v>79.664</v>
      </c>
    </row>
    <row r="24" ht="36" spans="1:42">
      <c r="A24" s="13">
        <v>201706061918</v>
      </c>
      <c r="B24" s="14" t="s">
        <v>106</v>
      </c>
      <c r="C24" s="15">
        <v>59.3</v>
      </c>
      <c r="D24" s="16" t="s">
        <v>40</v>
      </c>
      <c r="E24" s="16" t="s">
        <v>40</v>
      </c>
      <c r="F24" s="17">
        <v>10</v>
      </c>
      <c r="G24" s="18">
        <v>8.18333333333333</v>
      </c>
      <c r="H24" s="19"/>
      <c r="I24" s="18">
        <v>8.18333333333333</v>
      </c>
      <c r="J24" s="19" t="s">
        <v>107</v>
      </c>
      <c r="K24" s="15">
        <v>0</v>
      </c>
      <c r="L24" s="20"/>
      <c r="M24" s="20"/>
      <c r="N24" s="15">
        <f t="shared" si="0"/>
        <v>18.1833333333333</v>
      </c>
      <c r="O24" s="15">
        <f t="shared" si="1"/>
        <v>77.4833333333333</v>
      </c>
      <c r="P24" s="19">
        <v>3.084</v>
      </c>
      <c r="Q24" s="15">
        <f t="shared" si="2"/>
        <v>80.84</v>
      </c>
      <c r="R24" s="19">
        <v>70</v>
      </c>
      <c r="S24" s="19">
        <v>70</v>
      </c>
      <c r="T24" s="15">
        <f t="shared" si="3"/>
        <v>70</v>
      </c>
      <c r="U24" s="15">
        <f t="shared" si="4"/>
        <v>78.749</v>
      </c>
      <c r="V24" s="19"/>
      <c r="W24" s="15"/>
      <c r="X24" s="24" t="s">
        <v>108</v>
      </c>
      <c r="Y24" s="27">
        <v>0.6</v>
      </c>
      <c r="Z24" s="19"/>
      <c r="AA24" s="19"/>
      <c r="AB24" s="19">
        <v>70</v>
      </c>
      <c r="AC24" s="19">
        <v>1.5</v>
      </c>
      <c r="AD24" s="19">
        <v>32</v>
      </c>
      <c r="AE24" s="19">
        <v>35</v>
      </c>
      <c r="AF24" s="19">
        <v>2.35</v>
      </c>
      <c r="AG24" s="15">
        <f t="shared" si="5"/>
        <v>3.85</v>
      </c>
      <c r="AH24" s="19" t="s">
        <v>109</v>
      </c>
      <c r="AI24" s="32">
        <v>0.4</v>
      </c>
      <c r="AJ24" s="15">
        <f t="shared" si="6"/>
        <v>4.25</v>
      </c>
      <c r="AK24" s="33" t="s">
        <v>110</v>
      </c>
      <c r="AL24" s="33">
        <v>0.6</v>
      </c>
      <c r="AM24" s="33" t="s">
        <v>111</v>
      </c>
      <c r="AN24" s="33">
        <v>1.5</v>
      </c>
      <c r="AO24" s="15">
        <f t="shared" si="7"/>
        <v>2.1</v>
      </c>
      <c r="AP24" s="15">
        <f t="shared" si="8"/>
        <v>85.699</v>
      </c>
    </row>
    <row r="25" ht="36" spans="1:42">
      <c r="A25" s="13">
        <v>201706061925</v>
      </c>
      <c r="B25" s="14" t="s">
        <v>112</v>
      </c>
      <c r="C25" s="15">
        <v>58.7</v>
      </c>
      <c r="D25" s="16" t="s">
        <v>40</v>
      </c>
      <c r="E25" s="16" t="s">
        <v>40</v>
      </c>
      <c r="F25" s="17">
        <v>10</v>
      </c>
      <c r="G25" s="18">
        <v>7.83636363636364</v>
      </c>
      <c r="H25" s="19"/>
      <c r="I25" s="18">
        <v>7.83636363636364</v>
      </c>
      <c r="J25" s="19" t="s">
        <v>113</v>
      </c>
      <c r="K25" s="15">
        <v>0</v>
      </c>
      <c r="L25" s="20" t="s">
        <v>42</v>
      </c>
      <c r="M25" s="20">
        <v>0.3</v>
      </c>
      <c r="N25" s="15">
        <f t="shared" si="0"/>
        <v>18.1363636363636</v>
      </c>
      <c r="O25" s="15">
        <f t="shared" si="1"/>
        <v>76.8363636363636</v>
      </c>
      <c r="P25" s="19">
        <v>3.55</v>
      </c>
      <c r="Q25" s="15">
        <f t="shared" si="2"/>
        <v>85.5</v>
      </c>
      <c r="R25" s="19">
        <v>93</v>
      </c>
      <c r="S25" s="19">
        <v>73</v>
      </c>
      <c r="T25" s="15">
        <f t="shared" si="3"/>
        <v>83</v>
      </c>
      <c r="U25" s="15">
        <f t="shared" si="4"/>
        <v>82.6509090909091</v>
      </c>
      <c r="V25" s="19"/>
      <c r="W25" s="15"/>
      <c r="X25" s="24" t="s">
        <v>114</v>
      </c>
      <c r="Y25" s="27">
        <v>2.6</v>
      </c>
      <c r="Z25" s="19" t="s">
        <v>115</v>
      </c>
      <c r="AA25" s="19">
        <v>2.89</v>
      </c>
      <c r="AB25" s="19">
        <v>83</v>
      </c>
      <c r="AC25" s="19">
        <v>2</v>
      </c>
      <c r="AD25" s="19">
        <v>40</v>
      </c>
      <c r="AE25" s="19">
        <v>29</v>
      </c>
      <c r="AF25" s="19">
        <v>2.95</v>
      </c>
      <c r="AG25" s="15">
        <f t="shared" si="5"/>
        <v>4.95</v>
      </c>
      <c r="AH25" s="19" t="s">
        <v>85</v>
      </c>
      <c r="AI25" s="32">
        <v>0.4</v>
      </c>
      <c r="AJ25" s="15">
        <f t="shared" si="6"/>
        <v>5.35</v>
      </c>
      <c r="AK25" s="33"/>
      <c r="AL25" s="33"/>
      <c r="AM25" s="33"/>
      <c r="AN25" s="33"/>
      <c r="AO25" s="15">
        <f t="shared" si="7"/>
        <v>0</v>
      </c>
      <c r="AP25" s="15">
        <f t="shared" si="8"/>
        <v>93.4909090909091</v>
      </c>
    </row>
    <row r="26" ht="57.6" spans="1:42">
      <c r="A26" s="13">
        <v>201706061927</v>
      </c>
      <c r="B26" s="14" t="s">
        <v>116</v>
      </c>
      <c r="C26" s="15">
        <v>58.8</v>
      </c>
      <c r="D26" s="16" t="s">
        <v>40</v>
      </c>
      <c r="E26" s="16" t="s">
        <v>40</v>
      </c>
      <c r="F26" s="17">
        <v>10</v>
      </c>
      <c r="G26" s="18">
        <v>7.83636363636364</v>
      </c>
      <c r="H26" s="19"/>
      <c r="I26" s="18">
        <v>7.83636363636364</v>
      </c>
      <c r="J26" s="19" t="s">
        <v>117</v>
      </c>
      <c r="K26" s="15">
        <v>3</v>
      </c>
      <c r="L26" s="19"/>
      <c r="M26" s="19"/>
      <c r="N26" s="15">
        <f t="shared" si="0"/>
        <v>20.8363636363636</v>
      </c>
      <c r="O26" s="15">
        <f t="shared" si="1"/>
        <v>79.6363636363636</v>
      </c>
      <c r="P26" s="19">
        <v>3.004</v>
      </c>
      <c r="Q26" s="15">
        <f t="shared" si="2"/>
        <v>80.04</v>
      </c>
      <c r="R26" s="19">
        <v>86</v>
      </c>
      <c r="S26" s="19">
        <v>78</v>
      </c>
      <c r="T26" s="15">
        <f t="shared" si="3"/>
        <v>82</v>
      </c>
      <c r="U26" s="15">
        <f t="shared" si="4"/>
        <v>80.1149090909091</v>
      </c>
      <c r="V26" s="19"/>
      <c r="W26" s="15"/>
      <c r="X26" s="24" t="s">
        <v>80</v>
      </c>
      <c r="Y26" s="27">
        <v>0.6</v>
      </c>
      <c r="Z26" s="19" t="s">
        <v>118</v>
      </c>
      <c r="AA26" s="19">
        <v>2.475</v>
      </c>
      <c r="AB26" s="19">
        <v>82</v>
      </c>
      <c r="AC26" s="19">
        <v>2</v>
      </c>
      <c r="AD26" s="19">
        <v>40</v>
      </c>
      <c r="AE26" s="19">
        <v>40</v>
      </c>
      <c r="AF26" s="19">
        <v>4</v>
      </c>
      <c r="AG26" s="15">
        <f t="shared" si="5"/>
        <v>6</v>
      </c>
      <c r="AH26" s="19" t="s">
        <v>119</v>
      </c>
      <c r="AI26" s="32">
        <v>1.15</v>
      </c>
      <c r="AJ26" s="15">
        <f t="shared" si="6"/>
        <v>7.15</v>
      </c>
      <c r="AK26" s="33" t="s">
        <v>120</v>
      </c>
      <c r="AL26" s="33">
        <v>0.4</v>
      </c>
      <c r="AM26" s="33" t="s">
        <v>120</v>
      </c>
      <c r="AN26" s="33">
        <v>0.4</v>
      </c>
      <c r="AO26" s="15">
        <f t="shared" si="7"/>
        <v>0.8</v>
      </c>
      <c r="AP26" s="15">
        <f t="shared" si="8"/>
        <v>91.1399090909091</v>
      </c>
    </row>
    <row r="27" ht="43.2" spans="1:42">
      <c r="A27" s="13">
        <v>201706061928</v>
      </c>
      <c r="B27" s="14" t="s">
        <v>121</v>
      </c>
      <c r="C27" s="15">
        <v>59</v>
      </c>
      <c r="D27" s="16" t="s">
        <v>40</v>
      </c>
      <c r="E27" s="16" t="s">
        <v>40</v>
      </c>
      <c r="F27" s="17">
        <v>10</v>
      </c>
      <c r="G27" s="18">
        <v>7.83636363636364</v>
      </c>
      <c r="H27" s="19"/>
      <c r="I27" s="18">
        <v>7.83636363636364</v>
      </c>
      <c r="J27" s="19" t="s">
        <v>122</v>
      </c>
      <c r="K27" s="15">
        <v>0</v>
      </c>
      <c r="L27" s="19"/>
      <c r="M27" s="19"/>
      <c r="N27" s="15">
        <f t="shared" si="0"/>
        <v>17.8363636363636</v>
      </c>
      <c r="O27" s="15">
        <f t="shared" si="1"/>
        <v>76.8363636363636</v>
      </c>
      <c r="P27" s="19">
        <v>3.134</v>
      </c>
      <c r="Q27" s="15">
        <f t="shared" si="2"/>
        <v>81.34</v>
      </c>
      <c r="R27" s="19">
        <v>73</v>
      </c>
      <c r="S27" s="19">
        <v>79</v>
      </c>
      <c r="T27" s="15">
        <f t="shared" si="3"/>
        <v>76</v>
      </c>
      <c r="U27" s="15">
        <f t="shared" si="4"/>
        <v>79.4549090909091</v>
      </c>
      <c r="V27" s="19"/>
      <c r="W27" s="15"/>
      <c r="X27" s="24" t="s">
        <v>47</v>
      </c>
      <c r="Y27" s="27">
        <v>1</v>
      </c>
      <c r="Z27" s="19" t="s">
        <v>123</v>
      </c>
      <c r="AA27" s="19">
        <v>2.62</v>
      </c>
      <c r="AB27" s="19">
        <v>76</v>
      </c>
      <c r="AC27" s="19">
        <v>1.5</v>
      </c>
      <c r="AD27" s="19">
        <v>32</v>
      </c>
      <c r="AE27" s="19">
        <v>40</v>
      </c>
      <c r="AF27" s="19">
        <v>3.1</v>
      </c>
      <c r="AG27" s="15">
        <f t="shared" si="5"/>
        <v>4.6</v>
      </c>
      <c r="AH27" s="19" t="s">
        <v>124</v>
      </c>
      <c r="AI27" s="32">
        <v>3.1</v>
      </c>
      <c r="AJ27" s="15">
        <f t="shared" si="6"/>
        <v>7.7</v>
      </c>
      <c r="AK27" s="33" t="s">
        <v>125</v>
      </c>
      <c r="AL27" s="33">
        <v>0.6</v>
      </c>
      <c r="AM27" s="33" t="s">
        <v>126</v>
      </c>
      <c r="AN27" s="33">
        <v>0.4</v>
      </c>
      <c r="AO27" s="15">
        <f t="shared" si="7"/>
        <v>1</v>
      </c>
      <c r="AP27" s="15">
        <f t="shared" si="8"/>
        <v>91.7749090909091</v>
      </c>
    </row>
  </sheetData>
  <sortState ref="A5:XFC27">
    <sortCondition ref="A5:A27"/>
  </sortState>
  <mergeCells count="39">
    <mergeCell ref="C1:O1"/>
    <mergeCell ref="P1:Q1"/>
    <mergeCell ref="R1:T1"/>
    <mergeCell ref="V1:W1"/>
    <mergeCell ref="X1:Y1"/>
    <mergeCell ref="Z1:AA1"/>
    <mergeCell ref="AB1:AJ1"/>
    <mergeCell ref="AK1:AO1"/>
    <mergeCell ref="D2:N2"/>
    <mergeCell ref="D3:F3"/>
    <mergeCell ref="G3:I3"/>
    <mergeCell ref="J3:K3"/>
    <mergeCell ref="L3:M3"/>
    <mergeCell ref="A1:A4"/>
    <mergeCell ref="B1:B4"/>
    <mergeCell ref="C2:C4"/>
    <mergeCell ref="N3:N4"/>
    <mergeCell ref="O2:O4"/>
    <mergeCell ref="P2:P4"/>
    <mergeCell ref="Q2:Q4"/>
    <mergeCell ref="R2:R4"/>
    <mergeCell ref="S2:S4"/>
    <mergeCell ref="T2:T4"/>
    <mergeCell ref="U1:U4"/>
    <mergeCell ref="V2:V4"/>
    <mergeCell ref="W2:W4"/>
    <mergeCell ref="X2:X4"/>
    <mergeCell ref="Y2:Y4"/>
    <mergeCell ref="Z2:Z4"/>
    <mergeCell ref="AA2:AA4"/>
    <mergeCell ref="AJ2:AJ4"/>
    <mergeCell ref="AK2:AK4"/>
    <mergeCell ref="AL2:AL4"/>
    <mergeCell ref="AM2:AM4"/>
    <mergeCell ref="AN2:AN4"/>
    <mergeCell ref="AO2:AO4"/>
    <mergeCell ref="AP2:AP4"/>
    <mergeCell ref="AB2:AG3"/>
    <mergeCell ref="AH2:AI3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Daniel～</cp:lastModifiedBy>
  <dcterms:created xsi:type="dcterms:W3CDTF">2018-02-27T11:14:00Z</dcterms:created>
  <dcterms:modified xsi:type="dcterms:W3CDTF">2018-09-21T01:44:52Z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