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2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<sst xmlns="http://schemas.openxmlformats.org/spreadsheetml/2006/main" count="116">
  <si>
    <t>学号</t>
  </si>
  <si>
    <t>姓名</t>
  </si>
  <si>
    <t>德育素质分（30%）</t>
  </si>
  <si>
    <t>智育素质分(60%)</t>
  </si>
  <si>
    <t>身体素质分（10%）</t>
  </si>
  <si>
    <t>个人基础素质总得分</t>
  </si>
  <si>
    <t>社会实践能力</t>
  </si>
  <si>
    <t>创业创新能力（科技竞赛）</t>
  </si>
  <si>
    <t>水平考试</t>
  </si>
  <si>
    <t>文体拓展素质</t>
  </si>
  <si>
    <t>社会工作能力（工作表现）</t>
  </si>
  <si>
    <t>总得分</t>
  </si>
  <si>
    <t>基本评定分项目</t>
  </si>
  <si>
    <t>记实加减分</t>
  </si>
  <si>
    <t>平均绩点</t>
  </si>
  <si>
    <t>得分</t>
  </si>
  <si>
    <t>体育课第一学期成绩</t>
  </si>
  <si>
    <t>体育课第二学期成绩</t>
  </si>
  <si>
    <t>平均成绩</t>
  </si>
  <si>
    <t>项目</t>
  </si>
  <si>
    <t>体育测评</t>
  </si>
  <si>
    <t>校内外文体竞赛等活动</t>
  </si>
  <si>
    <t>文体素质总得分</t>
  </si>
  <si>
    <t>上学期</t>
  </si>
  <si>
    <t>下学期</t>
  </si>
  <si>
    <t>班级等级分</t>
  </si>
  <si>
    <t>寝室纪实分</t>
  </si>
  <si>
    <t>履行责任、服务奉献记实分(上限7分）</t>
  </si>
  <si>
    <t>遵章守纪加减分</t>
  </si>
  <si>
    <t>考评等级上</t>
  </si>
  <si>
    <t>考评等级下</t>
  </si>
  <si>
    <t>日常考核基础分</t>
  </si>
  <si>
    <t>活动与卫生加减分</t>
  </si>
  <si>
    <t>体育课平均成绩</t>
  </si>
  <si>
    <t>体育课成绩得分</t>
  </si>
  <si>
    <t>早锻炼上</t>
  </si>
  <si>
    <t>早锻炼下</t>
  </si>
  <si>
    <t>早锻炼得分</t>
  </si>
  <si>
    <t>体育测评总得分</t>
  </si>
  <si>
    <t>鲍锋雄</t>
  </si>
  <si>
    <t>B</t>
  </si>
  <si>
    <t>21届办公技能大赛三等奖/0.6；28届专业学术竞赛一等奖/1.4；</t>
  </si>
  <si>
    <t>CET-4/524</t>
  </si>
  <si>
    <t>0</t>
  </si>
  <si>
    <t>徐云冰</t>
  </si>
  <si>
    <t>21届办公技能大赛三等奖/0.6；</t>
  </si>
  <si>
    <t>CET-4/532</t>
  </si>
  <si>
    <t>43</t>
  </si>
  <si>
    <t>黄雨昊</t>
  </si>
  <si>
    <t>下学期旷课1次/-0.2；</t>
  </si>
  <si>
    <t>李有泰</t>
  </si>
  <si>
    <t>林俊杰</t>
  </si>
  <si>
    <t>CET-4/473</t>
  </si>
  <si>
    <t>夏强骏</t>
  </si>
  <si>
    <t>李彪</t>
  </si>
  <si>
    <t>周润朝</t>
  </si>
  <si>
    <t>CET-4/469</t>
  </si>
  <si>
    <t>校点滴勤工/1.0；</t>
  </si>
  <si>
    <t>干事B/0.4</t>
  </si>
  <si>
    <t>潘力诚</t>
  </si>
  <si>
    <t>20届办公技能大赛三等奖/0.6；省高数竞赛三等奖/1</t>
  </si>
  <si>
    <t>CET-4/493</t>
  </si>
  <si>
    <t>赵佳扬</t>
  </si>
  <si>
    <t>CET-4/457</t>
  </si>
  <si>
    <t>35</t>
  </si>
  <si>
    <r>
      <rPr>
        <sz val="11"/>
        <color theme="1"/>
        <rFont val="宋体"/>
        <charset val="134"/>
        <scheme val="minor"/>
      </rPr>
      <t>干事B</t>
    </r>
    <r>
      <rPr>
        <sz val="11"/>
        <color theme="1"/>
        <rFont val="宋体"/>
        <charset val="134"/>
        <scheme val="minor"/>
      </rPr>
      <t>/0.4</t>
    </r>
  </si>
  <si>
    <r>
      <rPr>
        <sz val="11"/>
        <color theme="1"/>
        <rFont val="宋体"/>
        <charset val="134"/>
        <scheme val="minor"/>
      </rPr>
      <t>副部B</t>
    </r>
    <r>
      <rPr>
        <sz val="11"/>
        <color theme="1"/>
        <rFont val="宋体"/>
        <charset val="134"/>
        <scheme val="minor"/>
      </rPr>
      <t>/0.5</t>
    </r>
  </si>
  <si>
    <t>王浙超</t>
  </si>
  <si>
    <t>CET-4/504</t>
  </si>
  <si>
    <t>社管干事A/0.6</t>
  </si>
  <si>
    <t>社管干事B/0.4；班长A/1.5</t>
  </si>
  <si>
    <t>杨莉</t>
  </si>
  <si>
    <t>CET-4/481</t>
  </si>
  <si>
    <t>心理剧三等奖/0.4；</t>
  </si>
  <si>
    <t>黄倚元</t>
  </si>
  <si>
    <t>上学期旷课1次/-0.2；</t>
  </si>
  <si>
    <t>CET-4/434</t>
  </si>
  <si>
    <t>47</t>
  </si>
  <si>
    <t>党员之家干事 A/0.6</t>
  </si>
  <si>
    <t>党员之家干事 B/0.4</t>
  </si>
  <si>
    <t>曹忆达</t>
  </si>
  <si>
    <t>章超</t>
  </si>
  <si>
    <t>下学期旷课2次/-0.4；</t>
  </si>
  <si>
    <t>黄益明</t>
  </si>
  <si>
    <t>CET-4/452</t>
  </si>
  <si>
    <t>王杭婷</t>
  </si>
  <si>
    <t>CET-4/509</t>
  </si>
  <si>
    <t>徐佳嘉</t>
  </si>
  <si>
    <t>20届办公技能大赛三等奖/0.6；21届办公技能大赛二等奖/1.0；</t>
  </si>
  <si>
    <t>CET-4/501</t>
  </si>
  <si>
    <t>学科干事B/0.4</t>
  </si>
  <si>
    <t>学科副部B/0.5</t>
  </si>
  <si>
    <t>李欣恬</t>
  </si>
  <si>
    <r>
      <rPr>
        <sz val="11"/>
        <rFont val="宋体"/>
        <charset val="134"/>
        <scheme val="minor"/>
      </rPr>
      <t>CET-4/</t>
    </r>
    <r>
      <rPr>
        <sz val="11"/>
        <rFont val="宋体"/>
        <charset val="134"/>
        <scheme val="minor"/>
      </rPr>
      <t>576</t>
    </r>
  </si>
  <si>
    <r>
      <rPr>
        <sz val="11"/>
        <color theme="1"/>
        <rFont val="宋体"/>
        <charset val="134"/>
        <scheme val="minor"/>
      </rPr>
      <t>学科干事A/0.6；团总</t>
    </r>
    <r>
      <rPr>
        <sz val="11"/>
        <color theme="1"/>
        <rFont val="宋体"/>
        <charset val="134"/>
        <scheme val="minor"/>
      </rPr>
      <t>B/1</t>
    </r>
  </si>
  <si>
    <r>
      <rPr>
        <sz val="11"/>
        <color theme="1"/>
        <rFont val="宋体"/>
        <charset val="134"/>
        <scheme val="minor"/>
      </rPr>
      <t>学科干事B/0.4；团总</t>
    </r>
    <r>
      <rPr>
        <sz val="11"/>
        <color theme="1"/>
        <rFont val="宋体"/>
        <charset val="134"/>
        <scheme val="minor"/>
      </rPr>
      <t>B/1</t>
    </r>
  </si>
  <si>
    <t>王梦欣</t>
  </si>
  <si>
    <t>27届专业学术竞赛三等奖/0.6；28届专业学术竞赛三等奖/0.6；数模竞赛校三等奖/1</t>
  </si>
  <si>
    <r>
      <rPr>
        <sz val="11"/>
        <rFont val="宋体"/>
        <charset val="134"/>
        <scheme val="minor"/>
      </rPr>
      <t>CET-4/</t>
    </r>
    <r>
      <rPr>
        <sz val="11"/>
        <rFont val="宋体"/>
        <charset val="134"/>
        <scheme val="minor"/>
      </rPr>
      <t>509</t>
    </r>
  </si>
  <si>
    <t>学科干事A/0.6</t>
  </si>
  <si>
    <t>学科干事B/0.4团支书A</t>
  </si>
  <si>
    <t>杨安平</t>
  </si>
  <si>
    <t>边晶晶</t>
  </si>
  <si>
    <t>陈沈瑶</t>
  </si>
  <si>
    <t>21届办公技能大赛二等奖/1.0；</t>
  </si>
  <si>
    <t>CET-4/458</t>
  </si>
  <si>
    <t>梁遵逊</t>
  </si>
  <si>
    <r>
      <rPr>
        <sz val="11"/>
        <rFont val="宋体"/>
        <charset val="134"/>
        <scheme val="minor"/>
      </rPr>
      <t>CET-4/</t>
    </r>
    <r>
      <rPr>
        <sz val="11"/>
        <rFont val="宋体"/>
        <charset val="134"/>
        <scheme val="minor"/>
      </rPr>
      <t>442</t>
    </r>
  </si>
  <si>
    <t>足球小院赛第四/0.2，乒乓球大院赛第一/0.8；</t>
  </si>
  <si>
    <t>体育部干事B/0.4</t>
  </si>
  <si>
    <t>体育部副部B/0.5</t>
  </si>
  <si>
    <t>梁吕坚</t>
  </si>
  <si>
    <t>20届办公技能大赛三等奖/0.6；</t>
  </si>
  <si>
    <r>
      <rPr>
        <sz val="11"/>
        <rFont val="宋体"/>
        <charset val="134"/>
        <scheme val="minor"/>
      </rPr>
      <t>CET-4/</t>
    </r>
    <r>
      <rPr>
        <sz val="11"/>
        <rFont val="宋体"/>
        <charset val="134"/>
        <scheme val="minor"/>
      </rPr>
      <t>434</t>
    </r>
  </si>
  <si>
    <t>足球小院赛第四/0.2，心理剧二等奖/0.6；</t>
  </si>
  <si>
    <t>心联干事B/0.4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</si>
</sst>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#,##0.00_ "/>
    <numFmt numFmtId="177" formatCode="0.00_ "/>
    <numFmt numFmtId="178" formatCode="0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indexed="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name val="宋体"/>
      <charset val="134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1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0" fillId="23" borderId="7" applyNumberFormat="0" applyFon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3" fillId="9" borderId="4" applyNumberFormat="0" applyAlignment="0" applyProtection="0">
      <alignment vertical="center"/>
    </xf>
    <xf numFmtId="0" fontId="24" fillId="9" borderId="3" applyNumberFormat="0" applyAlignment="0" applyProtection="0">
      <alignment vertical="center"/>
    </xf>
    <xf numFmtId="0" fontId="17" fillId="15" borderId="6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3" fillId="0" borderId="0"/>
    <xf numFmtId="0" fontId="6" fillId="2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3" fillId="0" borderId="0"/>
  </cellStyleXfs>
  <cellXfs count="41">
    <xf numFmtId="0" fontId="0" fillId="0" borderId="0" xfId="0">
      <alignment vertical="center"/>
    </xf>
    <xf numFmtId="178" fontId="0" fillId="0" borderId="0" xfId="0" applyNumberFormat="1" applyFont="1" applyAlignment="1">
      <alignment vertical="center" wrapText="1"/>
    </xf>
    <xf numFmtId="0" fontId="0" fillId="0" borderId="0" xfId="0" applyFont="1" applyAlignment="1">
      <alignment vertical="center" wrapText="1"/>
    </xf>
    <xf numFmtId="177" fontId="0" fillId="0" borderId="0" xfId="0" applyNumberFormat="1" applyFont="1" applyAlignment="1">
      <alignment vertical="center" wrapText="1"/>
    </xf>
    <xf numFmtId="178" fontId="0" fillId="0" borderId="1" xfId="0" applyNumberFormat="1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177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77" fontId="0" fillId="0" borderId="1" xfId="0" applyNumberFormat="1" applyFont="1" applyBorder="1" applyAlignment="1">
      <alignment horizontal="center" wrapText="1"/>
    </xf>
    <xf numFmtId="0" fontId="2" fillId="0" borderId="1" xfId="51" applyFont="1" applyBorder="1" applyAlignment="1">
      <alignment horizontal="center" wrapText="1"/>
    </xf>
    <xf numFmtId="177" fontId="2" fillId="0" borderId="1" xfId="51" applyNumberFormat="1" applyFont="1" applyBorder="1" applyAlignment="1">
      <alignment horizontal="center" wrapText="1"/>
    </xf>
    <xf numFmtId="176" fontId="2" fillId="0" borderId="1" xfId="0" applyNumberFormat="1" applyFont="1" applyBorder="1" applyAlignment="1">
      <alignment horizontal="center" wrapText="1"/>
    </xf>
    <xf numFmtId="177" fontId="2" fillId="0" borderId="1" xfId="0" applyNumberFormat="1" applyFont="1" applyBorder="1" applyAlignment="1">
      <alignment horizontal="center" wrapText="1"/>
    </xf>
    <xf numFmtId="178" fontId="2" fillId="0" borderId="1" xfId="13" applyNumberFormat="1" applyFont="1" applyBorder="1" applyAlignment="1">
      <alignment horizontal="center" vertical="center" wrapText="1"/>
    </xf>
    <xf numFmtId="0" fontId="2" fillId="0" borderId="1" xfId="13" applyFont="1" applyBorder="1" applyAlignment="1">
      <alignment horizontal="center" vertical="center" wrapText="1"/>
    </xf>
    <xf numFmtId="177" fontId="0" fillId="0" borderId="1" xfId="0" applyNumberFormat="1" applyFont="1" applyBorder="1" applyAlignment="1">
      <alignment vertical="center" wrapText="1"/>
    </xf>
    <xf numFmtId="0" fontId="0" fillId="0" borderId="1" xfId="0" applyFont="1" applyBorder="1" applyAlignment="1">
      <alignment horizontal="right" vertical="center" wrapText="1"/>
    </xf>
    <xf numFmtId="177" fontId="0" fillId="0" borderId="1" xfId="0" applyNumberFormat="1" applyFont="1" applyBorder="1" applyAlignment="1">
      <alignment horizontal="right" vertical="center" wrapText="1"/>
    </xf>
    <xf numFmtId="0" fontId="0" fillId="0" borderId="1" xfId="0" applyFont="1" applyBorder="1" applyAlignment="1">
      <alignment vertical="center" wrapText="1"/>
    </xf>
    <xf numFmtId="177" fontId="0" fillId="2" borderId="1" xfId="0" applyNumberFormat="1" applyFont="1" applyFill="1" applyBorder="1" applyAlignment="1">
      <alignment vertical="center" wrapText="1"/>
    </xf>
    <xf numFmtId="177" fontId="0" fillId="0" borderId="0" xfId="0" applyNumberFormat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176" fontId="2" fillId="0" borderId="1" xfId="0" applyNumberFormat="1" applyFont="1" applyBorder="1" applyAlignment="1">
      <alignment vertical="center" wrapText="1"/>
    </xf>
    <xf numFmtId="0" fontId="0" fillId="2" borderId="1" xfId="0" applyFont="1" applyFill="1" applyBorder="1" applyAlignment="1">
      <alignment vertical="center" wrapText="1"/>
    </xf>
    <xf numFmtId="0" fontId="3" fillId="0" borderId="1" xfId="51" applyFont="1" applyBorder="1" applyAlignment="1">
      <alignment horizontal="center" wrapText="1"/>
    </xf>
    <xf numFmtId="177" fontId="3" fillId="0" borderId="1" xfId="51" applyNumberFormat="1" applyFont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51" applyNumberFormat="1" applyFont="1" applyFill="1" applyBorder="1" applyAlignment="1">
      <alignment horizontal="center" wrapText="1"/>
    </xf>
    <xf numFmtId="177" fontId="2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NumberFormat="1" applyFont="1" applyBorder="1" applyAlignment="1">
      <alignment horizontal="right" vertical="center" wrapText="1"/>
    </xf>
    <xf numFmtId="0" fontId="2" fillId="0" borderId="1" xfId="51" applyFont="1" applyBorder="1" applyAlignment="1">
      <alignment horizontal="right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177" fontId="3" fillId="0" borderId="1" xfId="0" applyNumberFormat="1" applyFont="1" applyBorder="1" applyAlignment="1">
      <alignment horizontal="center" wrapText="1"/>
    </xf>
    <xf numFmtId="177" fontId="3" fillId="0" borderId="1" xfId="45" applyNumberFormat="1" applyFont="1" applyBorder="1" applyAlignment="1">
      <alignment horizontal="center" wrapText="1"/>
    </xf>
    <xf numFmtId="0" fontId="0" fillId="0" borderId="0" xfId="0" applyFont="1" applyAlignment="1">
      <alignment horizontal="center" wrapText="1"/>
    </xf>
    <xf numFmtId="177" fontId="2" fillId="0" borderId="1" xfId="45" applyNumberFormat="1" applyFont="1" applyBorder="1" applyAlignment="1">
      <alignment horizont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_计科1101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_Sheet1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29"/>
  <sheetViews>
    <sheetView tabSelected="1" workbookViewId="0">
      <pane xSplit="2" ySplit="4" topLeftCell="Y14" activePane="bottomRight" state="frozen"/>
      <selection/>
      <selection pane="topRight"/>
      <selection pane="bottomLeft"/>
      <selection pane="bottomRight" activeCell="AN24" sqref="AN24"/>
    </sheetView>
  </sheetViews>
  <sheetFormatPr defaultColWidth="9" defaultRowHeight="14.4"/>
  <cols>
    <col min="1" max="1" width="13.75" style="1" customWidth="1"/>
    <col min="2" max="2" width="8.75" style="2" customWidth="1"/>
    <col min="3" max="3" width="10.75" style="3" customWidth="1"/>
    <col min="4" max="5" width="10.75" style="2" customWidth="1"/>
    <col min="6" max="6" width="6.75" style="3" customWidth="1"/>
    <col min="7" max="7" width="8.75" style="3" customWidth="1"/>
    <col min="8" max="8" width="10.75" style="2" customWidth="1"/>
    <col min="9" max="9" width="6.75" style="3" customWidth="1"/>
    <col min="10" max="10" width="28.75" style="2" customWidth="1"/>
    <col min="11" max="11" width="6.75" style="3" customWidth="1"/>
    <col min="12" max="12" width="16.75" style="2" customWidth="1"/>
    <col min="13" max="13" width="6.75" style="2" customWidth="1"/>
    <col min="14" max="15" width="6.75" style="3" customWidth="1"/>
    <col min="16" max="16" width="10.75" style="2" customWidth="1"/>
    <col min="17" max="17" width="6.75" style="3" customWidth="1"/>
    <col min="18" max="19" width="10.75" style="2" customWidth="1"/>
    <col min="20" max="21" width="8.75" style="3" customWidth="1"/>
    <col min="22" max="22" width="20.75" style="2" customWidth="1"/>
    <col min="23" max="23" width="6.75" style="3" customWidth="1"/>
    <col min="24" max="24" width="28.75" style="2" customWidth="1"/>
    <col min="25" max="25" width="6.75" style="3" customWidth="1"/>
    <col min="26" max="26" width="14.75" style="2" customWidth="1"/>
    <col min="27" max="27" width="6.75" style="2" customWidth="1"/>
    <col min="28" max="29" width="10.75" style="2" customWidth="1"/>
    <col min="30" max="31" width="8.75" style="2" customWidth="1"/>
    <col min="32" max="32" width="6.75" style="2" customWidth="1"/>
    <col min="33" max="33" width="8.75" style="3" customWidth="1"/>
    <col min="34" max="34" width="14.75" style="2" customWidth="1"/>
    <col min="35" max="35" width="6.75" style="2" customWidth="1"/>
    <col min="36" max="36" width="6.75" style="3" customWidth="1"/>
    <col min="37" max="37" width="10.75" style="2" customWidth="1"/>
    <col min="38" max="38" width="6.75" style="2" customWidth="1"/>
    <col min="39" max="39" width="10.75" style="2" customWidth="1"/>
    <col min="40" max="40" width="6.75" style="2" customWidth="1"/>
    <col min="41" max="41" width="6.75" style="3" customWidth="1"/>
    <col min="42" max="42" width="8.75" style="3" customWidth="1"/>
    <col min="43" max="16383" width="9" style="2"/>
  </cols>
  <sheetData>
    <row r="1" spans="1:44">
      <c r="A1" s="4" t="s">
        <v>0</v>
      </c>
      <c r="B1" s="5" t="s">
        <v>1</v>
      </c>
      <c r="C1" s="6" t="s">
        <v>2</v>
      </c>
      <c r="D1" s="7"/>
      <c r="E1" s="7"/>
      <c r="F1" s="6"/>
      <c r="G1" s="6"/>
      <c r="H1" s="7"/>
      <c r="I1" s="6"/>
      <c r="J1" s="7"/>
      <c r="K1" s="6"/>
      <c r="L1" s="7"/>
      <c r="M1" s="7"/>
      <c r="N1" s="6"/>
      <c r="O1" s="6"/>
      <c r="P1" s="7" t="s">
        <v>3</v>
      </c>
      <c r="Q1" s="6"/>
      <c r="R1" s="7" t="s">
        <v>4</v>
      </c>
      <c r="S1" s="7"/>
      <c r="T1" s="6"/>
      <c r="U1" s="6" t="s">
        <v>5</v>
      </c>
      <c r="V1" s="24" t="s">
        <v>6</v>
      </c>
      <c r="W1" s="25"/>
      <c r="X1" s="24" t="s">
        <v>7</v>
      </c>
      <c r="Y1" s="25"/>
      <c r="Z1" s="24" t="s">
        <v>8</v>
      </c>
      <c r="AA1" s="24"/>
      <c r="AB1" s="27" t="s">
        <v>9</v>
      </c>
      <c r="AC1" s="27"/>
      <c r="AD1" s="27"/>
      <c r="AE1" s="27"/>
      <c r="AF1" s="27"/>
      <c r="AG1" s="34"/>
      <c r="AH1" s="27"/>
      <c r="AI1" s="27"/>
      <c r="AJ1" s="34"/>
      <c r="AK1" s="35" t="s">
        <v>10</v>
      </c>
      <c r="AL1" s="35"/>
      <c r="AM1" s="35"/>
      <c r="AN1" s="35"/>
      <c r="AO1" s="37"/>
      <c r="AP1" s="38" t="s">
        <v>11</v>
      </c>
      <c r="AQ1" s="39"/>
      <c r="AR1" s="39"/>
    </row>
    <row r="2" spans="1:44">
      <c r="A2" s="4"/>
      <c r="B2" s="5"/>
      <c r="C2" s="8" t="s">
        <v>12</v>
      </c>
      <c r="D2" s="9" t="s">
        <v>13</v>
      </c>
      <c r="E2" s="9"/>
      <c r="F2" s="10"/>
      <c r="G2" s="10"/>
      <c r="H2" s="9"/>
      <c r="I2" s="10"/>
      <c r="J2" s="9"/>
      <c r="K2" s="10"/>
      <c r="L2" s="9"/>
      <c r="M2" s="9"/>
      <c r="N2" s="8"/>
      <c r="O2" s="8" t="s">
        <v>11</v>
      </c>
      <c r="P2" s="9" t="s">
        <v>14</v>
      </c>
      <c r="Q2" s="10" t="s">
        <v>15</v>
      </c>
      <c r="R2" s="9" t="s">
        <v>16</v>
      </c>
      <c r="S2" s="9" t="s">
        <v>17</v>
      </c>
      <c r="T2" s="10" t="s">
        <v>18</v>
      </c>
      <c r="U2" s="6"/>
      <c r="V2" s="9" t="s">
        <v>19</v>
      </c>
      <c r="W2" s="10" t="s">
        <v>15</v>
      </c>
      <c r="X2" s="9" t="s">
        <v>19</v>
      </c>
      <c r="Y2" s="10" t="s">
        <v>15</v>
      </c>
      <c r="Z2" s="9" t="s">
        <v>19</v>
      </c>
      <c r="AA2" s="9" t="s">
        <v>15</v>
      </c>
      <c r="AB2" s="9" t="s">
        <v>20</v>
      </c>
      <c r="AC2" s="9"/>
      <c r="AD2" s="9"/>
      <c r="AE2" s="9"/>
      <c r="AF2" s="9"/>
      <c r="AG2" s="10"/>
      <c r="AH2" s="9" t="s">
        <v>21</v>
      </c>
      <c r="AI2" s="9"/>
      <c r="AJ2" s="10" t="s">
        <v>22</v>
      </c>
      <c r="AK2" s="36" t="s">
        <v>23</v>
      </c>
      <c r="AL2" s="36" t="s">
        <v>15</v>
      </c>
      <c r="AM2" s="36" t="s">
        <v>24</v>
      </c>
      <c r="AN2" s="36" t="s">
        <v>15</v>
      </c>
      <c r="AO2" s="12" t="s">
        <v>11</v>
      </c>
      <c r="AP2" s="40" t="s">
        <v>15</v>
      </c>
      <c r="AQ2" s="39"/>
      <c r="AR2" s="39"/>
    </row>
    <row r="3" spans="1:44">
      <c r="A3" s="4"/>
      <c r="B3" s="5"/>
      <c r="C3" s="8"/>
      <c r="D3" s="11" t="s">
        <v>25</v>
      </c>
      <c r="E3" s="11"/>
      <c r="F3" s="12"/>
      <c r="G3" s="5" t="s">
        <v>26</v>
      </c>
      <c r="H3" s="5"/>
      <c r="I3" s="5"/>
      <c r="J3" s="11" t="s">
        <v>27</v>
      </c>
      <c r="K3" s="12"/>
      <c r="L3" s="11" t="s">
        <v>28</v>
      </c>
      <c r="M3" s="11"/>
      <c r="N3" s="8" t="s">
        <v>15</v>
      </c>
      <c r="O3" s="8"/>
      <c r="P3" s="9"/>
      <c r="Q3" s="10"/>
      <c r="R3" s="9"/>
      <c r="S3" s="9"/>
      <c r="T3" s="10"/>
      <c r="U3" s="6"/>
      <c r="V3" s="9"/>
      <c r="W3" s="10"/>
      <c r="X3" s="9"/>
      <c r="Y3" s="10"/>
      <c r="Z3" s="9"/>
      <c r="AA3" s="9"/>
      <c r="AB3" s="9"/>
      <c r="AC3" s="9"/>
      <c r="AD3" s="9"/>
      <c r="AE3" s="9"/>
      <c r="AF3" s="9"/>
      <c r="AG3" s="10"/>
      <c r="AH3" s="9"/>
      <c r="AI3" s="9"/>
      <c r="AJ3" s="10"/>
      <c r="AK3" s="36"/>
      <c r="AL3" s="36"/>
      <c r="AM3" s="36"/>
      <c r="AN3" s="36"/>
      <c r="AO3" s="12"/>
      <c r="AP3" s="40"/>
      <c r="AQ3" s="39"/>
      <c r="AR3" s="39"/>
    </row>
    <row r="4" ht="28.15" customHeight="1" spans="1:44">
      <c r="A4" s="4"/>
      <c r="B4" s="5"/>
      <c r="C4" s="8"/>
      <c r="D4" s="11" t="s">
        <v>29</v>
      </c>
      <c r="E4" s="11" t="s">
        <v>30</v>
      </c>
      <c r="F4" s="12" t="s">
        <v>11</v>
      </c>
      <c r="G4" s="12" t="s">
        <v>31</v>
      </c>
      <c r="H4" s="5" t="s">
        <v>32</v>
      </c>
      <c r="I4" s="8" t="s">
        <v>15</v>
      </c>
      <c r="J4" s="11" t="s">
        <v>19</v>
      </c>
      <c r="K4" s="12" t="s">
        <v>15</v>
      </c>
      <c r="L4" s="11" t="s">
        <v>19</v>
      </c>
      <c r="M4" s="11" t="s">
        <v>15</v>
      </c>
      <c r="N4" s="8"/>
      <c r="O4" s="8"/>
      <c r="P4" s="5"/>
      <c r="Q4" s="8"/>
      <c r="R4" s="5"/>
      <c r="S4" s="5"/>
      <c r="T4" s="8"/>
      <c r="U4" s="6"/>
      <c r="V4" s="5"/>
      <c r="W4" s="8"/>
      <c r="X4" s="5"/>
      <c r="Y4" s="8"/>
      <c r="Z4" s="9"/>
      <c r="AA4" s="9"/>
      <c r="AB4" s="28" t="s">
        <v>33</v>
      </c>
      <c r="AC4" s="28" t="s">
        <v>34</v>
      </c>
      <c r="AD4" s="9" t="s">
        <v>35</v>
      </c>
      <c r="AE4" s="9" t="s">
        <v>36</v>
      </c>
      <c r="AF4" s="9" t="s">
        <v>37</v>
      </c>
      <c r="AG4" s="10" t="s">
        <v>38</v>
      </c>
      <c r="AH4" s="9" t="s">
        <v>19</v>
      </c>
      <c r="AI4" s="9" t="s">
        <v>15</v>
      </c>
      <c r="AJ4" s="10"/>
      <c r="AK4" s="36"/>
      <c r="AL4" s="36"/>
      <c r="AM4" s="36"/>
      <c r="AN4" s="36"/>
      <c r="AO4" s="12"/>
      <c r="AP4" s="40"/>
      <c r="AQ4" s="39"/>
      <c r="AR4" s="39"/>
    </row>
    <row r="5" ht="43.2" spans="1:42">
      <c r="A5" s="13">
        <v>201601390702</v>
      </c>
      <c r="B5" s="14" t="s">
        <v>39</v>
      </c>
      <c r="C5" s="15">
        <v>55.52</v>
      </c>
      <c r="D5" s="16" t="s">
        <v>40</v>
      </c>
      <c r="E5" s="16" t="s">
        <v>40</v>
      </c>
      <c r="F5" s="17">
        <v>8</v>
      </c>
      <c r="G5" s="15">
        <v>7.96363636363636</v>
      </c>
      <c r="H5" s="18"/>
      <c r="I5" s="15">
        <v>7.96363636363636</v>
      </c>
      <c r="J5" s="18"/>
      <c r="K5" s="15"/>
      <c r="L5" s="18"/>
      <c r="M5" s="18"/>
      <c r="N5" s="15">
        <f t="shared" ref="N5:N29" si="0">F5+I5+K5+M5</f>
        <v>15.9636363636364</v>
      </c>
      <c r="O5" s="15">
        <f t="shared" ref="O5:O29" si="1">C5+N5</f>
        <v>71.4836363636364</v>
      </c>
      <c r="P5" s="18">
        <v>2.981</v>
      </c>
      <c r="Q5" s="15">
        <f t="shared" ref="Q5:Q29" si="2">P5*10+50</f>
        <v>79.81</v>
      </c>
      <c r="R5" s="18">
        <v>76</v>
      </c>
      <c r="S5" s="18">
        <v>72</v>
      </c>
      <c r="T5" s="15">
        <f>(R5+S5)/2</f>
        <v>74</v>
      </c>
      <c r="U5" s="15">
        <f>O5*0.3+Q5*0.6+T5*0.1</f>
        <v>76.7310909090909</v>
      </c>
      <c r="V5" s="18"/>
      <c r="W5" s="15"/>
      <c r="X5" s="26" t="s">
        <v>41</v>
      </c>
      <c r="Y5" s="29">
        <v>2</v>
      </c>
      <c r="Z5" s="26" t="s">
        <v>42</v>
      </c>
      <c r="AA5" s="26">
        <v>2.62</v>
      </c>
      <c r="AB5" s="30" t="s">
        <v>43</v>
      </c>
      <c r="AC5" s="26">
        <v>0</v>
      </c>
      <c r="AD5" s="31"/>
      <c r="AE5" s="30">
        <v>18</v>
      </c>
      <c r="AF5" s="31">
        <v>0</v>
      </c>
      <c r="AG5" s="18">
        <f>AC5+AF5</f>
        <v>0</v>
      </c>
      <c r="AH5" s="18"/>
      <c r="AI5" s="18"/>
      <c r="AJ5" s="15">
        <f>AG5+AI5</f>
        <v>0</v>
      </c>
      <c r="AK5" s="18"/>
      <c r="AL5" s="18"/>
      <c r="AM5" s="18"/>
      <c r="AN5" s="18"/>
      <c r="AO5" s="15">
        <f t="shared" ref="AO5:AO29" si="3">AL5+AN5</f>
        <v>0</v>
      </c>
      <c r="AP5" s="15">
        <f t="shared" ref="AP5:AP29" si="4">U5+W5+Y5+AA5+AJ5+AO5</f>
        <v>81.3510909090909</v>
      </c>
    </row>
    <row r="6" ht="28.8" spans="1:42">
      <c r="A6" s="13">
        <v>201606230115</v>
      </c>
      <c r="B6" s="14" t="s">
        <v>44</v>
      </c>
      <c r="C6" s="15">
        <v>56.1</v>
      </c>
      <c r="D6" s="16" t="s">
        <v>40</v>
      </c>
      <c r="E6" s="16" t="s">
        <v>40</v>
      </c>
      <c r="F6" s="17">
        <v>8</v>
      </c>
      <c r="G6" s="15">
        <v>7.93181818181818</v>
      </c>
      <c r="H6" s="18"/>
      <c r="I6" s="15">
        <v>7.93181818181818</v>
      </c>
      <c r="J6" s="18"/>
      <c r="K6" s="15"/>
      <c r="L6" s="18"/>
      <c r="M6" s="18"/>
      <c r="N6" s="15">
        <f t="shared" si="0"/>
        <v>15.9318181818182</v>
      </c>
      <c r="O6" s="15">
        <f t="shared" si="1"/>
        <v>72.0318181818182</v>
      </c>
      <c r="P6" s="18">
        <v>3.132</v>
      </c>
      <c r="Q6" s="15">
        <f t="shared" si="2"/>
        <v>81.32</v>
      </c>
      <c r="R6" s="18">
        <v>68</v>
      </c>
      <c r="S6" s="18">
        <v>86</v>
      </c>
      <c r="T6" s="15">
        <f>(R6+S6)/2</f>
        <v>77</v>
      </c>
      <c r="U6" s="15">
        <f>O6*0.3+Q6*0.6+T6*0.1</f>
        <v>78.1015454545454</v>
      </c>
      <c r="V6" s="18"/>
      <c r="W6" s="15"/>
      <c r="X6" s="26" t="s">
        <v>45</v>
      </c>
      <c r="Y6" s="29">
        <v>0.6</v>
      </c>
      <c r="Z6" s="26" t="s">
        <v>46</v>
      </c>
      <c r="AA6" s="26">
        <v>2.66</v>
      </c>
      <c r="AB6" s="30" t="s">
        <v>47</v>
      </c>
      <c r="AC6" s="26">
        <v>0</v>
      </c>
      <c r="AD6" s="31"/>
      <c r="AE6" s="30">
        <v>23</v>
      </c>
      <c r="AF6" s="31">
        <v>0</v>
      </c>
      <c r="AG6" s="18">
        <f t="shared" ref="AG6:AG29" si="5">AC6+AF6</f>
        <v>0</v>
      </c>
      <c r="AH6" s="18"/>
      <c r="AI6" s="18"/>
      <c r="AJ6" s="15">
        <f>AG6+AI6</f>
        <v>0</v>
      </c>
      <c r="AK6" s="18"/>
      <c r="AL6" s="18"/>
      <c r="AM6" s="18"/>
      <c r="AN6" s="18"/>
      <c r="AO6" s="15">
        <f t="shared" si="3"/>
        <v>0</v>
      </c>
      <c r="AP6" s="15">
        <f t="shared" si="4"/>
        <v>81.3615454545454</v>
      </c>
    </row>
    <row r="7" ht="28.8" spans="1:42">
      <c r="A7" s="13">
        <v>201626810207</v>
      </c>
      <c r="B7" s="14" t="s">
        <v>48</v>
      </c>
      <c r="C7" s="19"/>
      <c r="D7" s="16" t="s">
        <v>40</v>
      </c>
      <c r="E7" s="16" t="s">
        <v>40</v>
      </c>
      <c r="F7" s="17">
        <v>8</v>
      </c>
      <c r="G7" s="15">
        <v>8.02727272727273</v>
      </c>
      <c r="H7" s="18"/>
      <c r="I7" s="15">
        <v>8.02727272727273</v>
      </c>
      <c r="J7" s="18"/>
      <c r="K7" s="15"/>
      <c r="L7" s="18" t="s">
        <v>49</v>
      </c>
      <c r="M7" s="18">
        <v>-0.2</v>
      </c>
      <c r="N7" s="15">
        <f t="shared" si="0"/>
        <v>15.8272727272727</v>
      </c>
      <c r="O7" s="15">
        <f t="shared" si="1"/>
        <v>15.8272727272727</v>
      </c>
      <c r="P7" s="21"/>
      <c r="Q7" s="15">
        <f t="shared" si="2"/>
        <v>50</v>
      </c>
      <c r="R7" s="18">
        <v>0</v>
      </c>
      <c r="S7" s="23"/>
      <c r="T7" s="15">
        <f>(R7+S7)/2</f>
        <v>0</v>
      </c>
      <c r="U7" s="15">
        <f>O7*0.3+Q7*0.6+T7*0.1</f>
        <v>34.7481818181818</v>
      </c>
      <c r="V7" s="18"/>
      <c r="W7" s="15"/>
      <c r="X7" s="18"/>
      <c r="Y7" s="15"/>
      <c r="Z7" s="18"/>
      <c r="AA7" s="18"/>
      <c r="AB7" s="18">
        <v>0</v>
      </c>
      <c r="AC7" s="18">
        <v>0</v>
      </c>
      <c r="AD7" s="18"/>
      <c r="AE7" s="16">
        <v>1</v>
      </c>
      <c r="AF7" s="18">
        <v>0</v>
      </c>
      <c r="AG7" s="18">
        <f t="shared" si="5"/>
        <v>0</v>
      </c>
      <c r="AH7" s="18"/>
      <c r="AI7" s="18"/>
      <c r="AJ7" s="15">
        <f>AG7+AI7</f>
        <v>0</v>
      </c>
      <c r="AK7" s="18"/>
      <c r="AL7" s="18"/>
      <c r="AM7" s="18"/>
      <c r="AN7" s="18"/>
      <c r="AO7" s="15">
        <f t="shared" si="3"/>
        <v>0</v>
      </c>
      <c r="AP7" s="15">
        <f t="shared" si="4"/>
        <v>34.7481818181818</v>
      </c>
    </row>
    <row r="8" spans="1:42">
      <c r="A8" s="13">
        <v>201706060326</v>
      </c>
      <c r="B8" s="14" t="s">
        <v>50</v>
      </c>
      <c r="C8" s="15">
        <v>55.98</v>
      </c>
      <c r="D8" s="16" t="s">
        <v>40</v>
      </c>
      <c r="E8" s="16" t="s">
        <v>40</v>
      </c>
      <c r="F8" s="17">
        <v>8</v>
      </c>
      <c r="G8" s="15">
        <v>7.12272727272727</v>
      </c>
      <c r="H8" s="18"/>
      <c r="I8" s="15">
        <v>7.12272727272727</v>
      </c>
      <c r="J8" s="18"/>
      <c r="K8" s="15"/>
      <c r="L8" s="18"/>
      <c r="M8" s="18"/>
      <c r="N8" s="15">
        <f t="shared" si="0"/>
        <v>15.1227272727273</v>
      </c>
      <c r="O8" s="15">
        <f t="shared" si="1"/>
        <v>71.1027272727273</v>
      </c>
      <c r="P8" s="18">
        <v>2.504</v>
      </c>
      <c r="Q8" s="15">
        <f t="shared" si="2"/>
        <v>75.04</v>
      </c>
      <c r="R8" s="18">
        <v>65</v>
      </c>
      <c r="S8" s="18">
        <v>60</v>
      </c>
      <c r="T8" s="15">
        <f t="shared" ref="T8:T29" si="6">(R8+S8)/2</f>
        <v>62.5</v>
      </c>
      <c r="U8" s="15">
        <f t="shared" ref="U8:U29" si="7">O8*0.3+Q8*0.6+T8*0.1</f>
        <v>72.6048181818182</v>
      </c>
      <c r="V8" s="18"/>
      <c r="W8" s="15"/>
      <c r="X8" s="18"/>
      <c r="Y8" s="15"/>
      <c r="Z8" s="18"/>
      <c r="AA8" s="18"/>
      <c r="AB8" s="18">
        <v>0</v>
      </c>
      <c r="AC8" s="18">
        <v>0</v>
      </c>
      <c r="AD8" s="18"/>
      <c r="AE8" s="16">
        <v>0</v>
      </c>
      <c r="AF8" s="18">
        <v>0</v>
      </c>
      <c r="AG8" s="18">
        <f t="shared" si="5"/>
        <v>0</v>
      </c>
      <c r="AH8" s="18"/>
      <c r="AI8" s="18"/>
      <c r="AJ8" s="15">
        <f t="shared" ref="AJ8:AJ29" si="8">AG8+AI8</f>
        <v>0</v>
      </c>
      <c r="AK8" s="18"/>
      <c r="AL8" s="18"/>
      <c r="AM8" s="18"/>
      <c r="AN8" s="18"/>
      <c r="AO8" s="15">
        <f t="shared" si="3"/>
        <v>0</v>
      </c>
      <c r="AP8" s="15">
        <f t="shared" si="4"/>
        <v>72.6048181818182</v>
      </c>
    </row>
    <row r="9" spans="1:42">
      <c r="A9" s="13">
        <v>201706060520</v>
      </c>
      <c r="B9" s="14" t="s">
        <v>51</v>
      </c>
      <c r="C9" s="15">
        <v>56.89</v>
      </c>
      <c r="D9" s="16" t="s">
        <v>40</v>
      </c>
      <c r="E9" s="16" t="s">
        <v>40</v>
      </c>
      <c r="F9" s="17">
        <v>8</v>
      </c>
      <c r="G9" s="15">
        <v>8.25227272727273</v>
      </c>
      <c r="H9" s="18"/>
      <c r="I9" s="15">
        <v>8.25227272727273</v>
      </c>
      <c r="J9" s="18"/>
      <c r="K9" s="15"/>
      <c r="L9" s="22"/>
      <c r="M9" s="18"/>
      <c r="N9" s="15">
        <f t="shared" si="0"/>
        <v>16.2522727272727</v>
      </c>
      <c r="O9" s="15">
        <f t="shared" si="1"/>
        <v>73.1422727272727</v>
      </c>
      <c r="P9" s="18">
        <v>2.951</v>
      </c>
      <c r="Q9" s="15">
        <f t="shared" si="2"/>
        <v>79.51</v>
      </c>
      <c r="R9" s="18">
        <v>63</v>
      </c>
      <c r="S9" s="18">
        <v>77</v>
      </c>
      <c r="T9" s="15">
        <f t="shared" si="6"/>
        <v>70</v>
      </c>
      <c r="U9" s="15">
        <f t="shared" si="7"/>
        <v>76.6486818181818</v>
      </c>
      <c r="V9" s="18"/>
      <c r="W9" s="15"/>
      <c r="X9" s="26"/>
      <c r="Y9" s="29"/>
      <c r="Z9" s="26" t="s">
        <v>52</v>
      </c>
      <c r="AA9" s="26">
        <v>2.365</v>
      </c>
      <c r="AB9" s="32">
        <v>33.5</v>
      </c>
      <c r="AC9" s="26">
        <v>0</v>
      </c>
      <c r="AD9" s="31"/>
      <c r="AE9" s="30">
        <v>24</v>
      </c>
      <c r="AF9" s="31">
        <v>0.7</v>
      </c>
      <c r="AG9" s="18">
        <f t="shared" si="5"/>
        <v>0.7</v>
      </c>
      <c r="AH9" s="18"/>
      <c r="AI9" s="18"/>
      <c r="AJ9" s="15">
        <f t="shared" si="8"/>
        <v>0.7</v>
      </c>
      <c r="AK9" s="18"/>
      <c r="AL9" s="18"/>
      <c r="AM9" s="18"/>
      <c r="AN9" s="18"/>
      <c r="AO9" s="15">
        <f t="shared" si="3"/>
        <v>0</v>
      </c>
      <c r="AP9" s="15">
        <f t="shared" si="4"/>
        <v>79.7136818181818</v>
      </c>
    </row>
    <row r="10" spans="1:42">
      <c r="A10" s="13">
        <v>201706060722</v>
      </c>
      <c r="B10" s="14" t="s">
        <v>53</v>
      </c>
      <c r="C10" s="15">
        <v>58.58</v>
      </c>
      <c r="D10" s="16" t="s">
        <v>40</v>
      </c>
      <c r="E10" s="16" t="s">
        <v>40</v>
      </c>
      <c r="F10" s="17">
        <v>8</v>
      </c>
      <c r="G10" s="15">
        <v>7.96363636363636</v>
      </c>
      <c r="H10" s="18"/>
      <c r="I10" s="15">
        <v>7.96363636363636</v>
      </c>
      <c r="J10" s="18"/>
      <c r="K10" s="15"/>
      <c r="L10" s="22"/>
      <c r="M10" s="18"/>
      <c r="N10" s="15">
        <f t="shared" si="0"/>
        <v>15.9636363636364</v>
      </c>
      <c r="O10" s="15">
        <f t="shared" si="1"/>
        <v>74.5436363636364</v>
      </c>
      <c r="P10" s="18">
        <v>2.92</v>
      </c>
      <c r="Q10" s="15">
        <f t="shared" si="2"/>
        <v>79.2</v>
      </c>
      <c r="R10" s="18">
        <v>75</v>
      </c>
      <c r="S10" s="18">
        <v>70</v>
      </c>
      <c r="T10" s="15">
        <f t="shared" si="6"/>
        <v>72.5</v>
      </c>
      <c r="U10" s="15">
        <f t="shared" si="7"/>
        <v>77.1330909090909</v>
      </c>
      <c r="V10" s="18"/>
      <c r="W10" s="15"/>
      <c r="X10" s="26"/>
      <c r="Y10" s="29"/>
      <c r="Z10" s="26"/>
      <c r="AA10" s="26"/>
      <c r="AB10" s="30" t="s">
        <v>43</v>
      </c>
      <c r="AC10" s="26">
        <v>0</v>
      </c>
      <c r="AD10" s="31"/>
      <c r="AE10" s="30">
        <v>40</v>
      </c>
      <c r="AF10" s="31">
        <v>2</v>
      </c>
      <c r="AG10" s="18">
        <f t="shared" si="5"/>
        <v>2</v>
      </c>
      <c r="AH10" s="18"/>
      <c r="AI10" s="18"/>
      <c r="AJ10" s="15">
        <f t="shared" si="8"/>
        <v>2</v>
      </c>
      <c r="AK10" s="18"/>
      <c r="AL10" s="18"/>
      <c r="AM10" s="18"/>
      <c r="AN10" s="18"/>
      <c r="AO10" s="15">
        <f t="shared" si="3"/>
        <v>0</v>
      </c>
      <c r="AP10" s="15">
        <f t="shared" si="4"/>
        <v>79.1330909090909</v>
      </c>
    </row>
    <row r="11" ht="28.8" spans="1:42">
      <c r="A11" s="13">
        <v>201706061304</v>
      </c>
      <c r="B11" s="14" t="s">
        <v>54</v>
      </c>
      <c r="C11" s="15">
        <v>53</v>
      </c>
      <c r="D11" s="16" t="s">
        <v>40</v>
      </c>
      <c r="E11" s="16" t="s">
        <v>40</v>
      </c>
      <c r="F11" s="17">
        <v>8</v>
      </c>
      <c r="G11" s="15">
        <v>8.26212121212121</v>
      </c>
      <c r="H11" s="18"/>
      <c r="I11" s="15">
        <v>8.26212121212121</v>
      </c>
      <c r="J11" s="18"/>
      <c r="K11" s="15"/>
      <c r="L11" s="22" t="s">
        <v>49</v>
      </c>
      <c r="M11" s="18">
        <v>-0.2</v>
      </c>
      <c r="N11" s="15">
        <f t="shared" si="0"/>
        <v>16.0621212121212</v>
      </c>
      <c r="O11" s="15">
        <f t="shared" si="1"/>
        <v>69.0621212121212</v>
      </c>
      <c r="P11" s="18">
        <v>0.255</v>
      </c>
      <c r="Q11" s="15">
        <f t="shared" si="2"/>
        <v>52.55</v>
      </c>
      <c r="R11" s="18">
        <v>60</v>
      </c>
      <c r="S11" s="18">
        <v>0</v>
      </c>
      <c r="T11" s="15">
        <f t="shared" si="6"/>
        <v>30</v>
      </c>
      <c r="U11" s="15">
        <f t="shared" si="7"/>
        <v>55.2486363636364</v>
      </c>
      <c r="V11" s="18"/>
      <c r="W11" s="15"/>
      <c r="X11" s="26"/>
      <c r="Y11" s="29"/>
      <c r="Z11" s="26"/>
      <c r="AA11" s="26"/>
      <c r="AB11" s="30">
        <v>30</v>
      </c>
      <c r="AC11" s="26">
        <v>0</v>
      </c>
      <c r="AD11" s="31">
        <v>25</v>
      </c>
      <c r="AE11" s="30">
        <v>20</v>
      </c>
      <c r="AF11" s="31">
        <v>1.25</v>
      </c>
      <c r="AG11" s="18">
        <f t="shared" si="5"/>
        <v>1.25</v>
      </c>
      <c r="AH11" s="18"/>
      <c r="AI11" s="18"/>
      <c r="AJ11" s="15">
        <f t="shared" si="8"/>
        <v>1.25</v>
      </c>
      <c r="AK11" s="18"/>
      <c r="AL11" s="18"/>
      <c r="AM11" s="18"/>
      <c r="AN11" s="18"/>
      <c r="AO11" s="15">
        <f t="shared" si="3"/>
        <v>0</v>
      </c>
      <c r="AP11" s="15">
        <f t="shared" si="4"/>
        <v>56.4986363636364</v>
      </c>
    </row>
    <row r="12" ht="28.8" spans="1:42">
      <c r="A12" s="13">
        <v>201706061508</v>
      </c>
      <c r="B12" s="14" t="s">
        <v>55</v>
      </c>
      <c r="C12" s="15">
        <v>55.26</v>
      </c>
      <c r="D12" s="16" t="s">
        <v>40</v>
      </c>
      <c r="E12" s="16" t="s">
        <v>40</v>
      </c>
      <c r="F12" s="17">
        <v>8</v>
      </c>
      <c r="G12" s="15">
        <v>8.61666666666667</v>
      </c>
      <c r="H12" s="18"/>
      <c r="I12" s="15">
        <v>8.61666666666667</v>
      </c>
      <c r="J12" s="18"/>
      <c r="K12" s="15"/>
      <c r="L12" s="22"/>
      <c r="M12" s="18"/>
      <c r="N12" s="15">
        <f t="shared" si="0"/>
        <v>16.6166666666667</v>
      </c>
      <c r="O12" s="15">
        <f t="shared" si="1"/>
        <v>71.8766666666667</v>
      </c>
      <c r="P12" s="18">
        <v>1.398</v>
      </c>
      <c r="Q12" s="15">
        <f t="shared" si="2"/>
        <v>63.98</v>
      </c>
      <c r="R12" s="18">
        <v>70</v>
      </c>
      <c r="S12" s="18">
        <v>77</v>
      </c>
      <c r="T12" s="15">
        <f t="shared" si="6"/>
        <v>73.5</v>
      </c>
      <c r="U12" s="15">
        <f t="shared" si="7"/>
        <v>67.301</v>
      </c>
      <c r="V12" s="18"/>
      <c r="W12" s="15"/>
      <c r="X12" s="26"/>
      <c r="Y12" s="29"/>
      <c r="Z12" s="26" t="s">
        <v>56</v>
      </c>
      <c r="AA12" s="26">
        <v>2.245</v>
      </c>
      <c r="AB12" s="30">
        <v>73.5</v>
      </c>
      <c r="AC12" s="26">
        <v>1.5</v>
      </c>
      <c r="AD12" s="31">
        <v>28</v>
      </c>
      <c r="AE12" s="30">
        <v>26</v>
      </c>
      <c r="AF12" s="31">
        <v>1.7</v>
      </c>
      <c r="AG12" s="18">
        <f t="shared" si="5"/>
        <v>3.2</v>
      </c>
      <c r="AH12" s="18" t="s">
        <v>57</v>
      </c>
      <c r="AI12" s="18">
        <v>1</v>
      </c>
      <c r="AJ12" s="15">
        <f t="shared" si="8"/>
        <v>4.2</v>
      </c>
      <c r="AK12" s="18" t="s">
        <v>58</v>
      </c>
      <c r="AL12" s="18">
        <v>0.4</v>
      </c>
      <c r="AM12" s="18" t="s">
        <v>58</v>
      </c>
      <c r="AN12" s="18">
        <v>0.4</v>
      </c>
      <c r="AO12" s="15">
        <f t="shared" si="3"/>
        <v>0.8</v>
      </c>
      <c r="AP12" s="15">
        <f t="shared" si="4"/>
        <v>74.546</v>
      </c>
    </row>
    <row r="13" ht="28.8" spans="1:42">
      <c r="A13" s="13">
        <v>201706061524</v>
      </c>
      <c r="B13" s="14" t="s">
        <v>59</v>
      </c>
      <c r="C13" s="15">
        <v>56.95</v>
      </c>
      <c r="D13" s="16" t="s">
        <v>40</v>
      </c>
      <c r="E13" s="16" t="s">
        <v>40</v>
      </c>
      <c r="F13" s="17">
        <v>8</v>
      </c>
      <c r="G13" s="15">
        <v>8.57727272727273</v>
      </c>
      <c r="H13" s="18"/>
      <c r="I13" s="15">
        <v>8.57727272727273</v>
      </c>
      <c r="J13" s="18"/>
      <c r="K13" s="15"/>
      <c r="L13" s="22"/>
      <c r="M13" s="18"/>
      <c r="N13" s="15">
        <f t="shared" si="0"/>
        <v>16.5772727272727</v>
      </c>
      <c r="O13" s="15">
        <f t="shared" si="1"/>
        <v>73.5272727272727</v>
      </c>
      <c r="P13" s="18">
        <v>3.818</v>
      </c>
      <c r="Q13" s="15">
        <f t="shared" si="2"/>
        <v>88.18</v>
      </c>
      <c r="R13" s="18">
        <v>91</v>
      </c>
      <c r="S13" s="18">
        <v>98</v>
      </c>
      <c r="T13" s="15">
        <f t="shared" si="6"/>
        <v>94.5</v>
      </c>
      <c r="U13" s="15">
        <f t="shared" si="7"/>
        <v>84.4161818181818</v>
      </c>
      <c r="V13" s="18"/>
      <c r="W13" s="15"/>
      <c r="X13" s="26" t="s">
        <v>60</v>
      </c>
      <c r="Y13" s="29">
        <v>1.6</v>
      </c>
      <c r="Z13" s="26" t="s">
        <v>61</v>
      </c>
      <c r="AA13" s="26">
        <v>2.465</v>
      </c>
      <c r="AB13" s="30">
        <v>94.5</v>
      </c>
      <c r="AC13" s="33">
        <v>3</v>
      </c>
      <c r="AD13" s="31">
        <v>40</v>
      </c>
      <c r="AE13" s="30">
        <v>40</v>
      </c>
      <c r="AF13" s="31">
        <v>4</v>
      </c>
      <c r="AG13" s="18">
        <f t="shared" si="5"/>
        <v>7</v>
      </c>
      <c r="AH13" s="18"/>
      <c r="AI13" s="18"/>
      <c r="AJ13" s="15">
        <f t="shared" si="8"/>
        <v>7</v>
      </c>
      <c r="AK13" s="18"/>
      <c r="AL13" s="18"/>
      <c r="AM13" s="18"/>
      <c r="AN13" s="18"/>
      <c r="AO13" s="15">
        <f t="shared" si="3"/>
        <v>0</v>
      </c>
      <c r="AP13" s="15">
        <f t="shared" si="4"/>
        <v>95.4811818181818</v>
      </c>
    </row>
    <row r="14" spans="1:42">
      <c r="A14" s="13">
        <v>201706061608</v>
      </c>
      <c r="B14" s="14" t="s">
        <v>62</v>
      </c>
      <c r="C14" s="15">
        <v>55.58</v>
      </c>
      <c r="D14" s="16" t="s">
        <v>40</v>
      </c>
      <c r="E14" s="16" t="s">
        <v>40</v>
      </c>
      <c r="F14" s="17">
        <v>8</v>
      </c>
      <c r="G14" s="15">
        <v>8.02727272727273</v>
      </c>
      <c r="H14" s="18"/>
      <c r="I14" s="15">
        <v>8.02727272727273</v>
      </c>
      <c r="J14" s="18"/>
      <c r="K14" s="15"/>
      <c r="L14" s="22"/>
      <c r="M14" s="18"/>
      <c r="N14" s="15">
        <f t="shared" si="0"/>
        <v>16.0272727272727</v>
      </c>
      <c r="O14" s="15">
        <f t="shared" si="1"/>
        <v>71.6072727272727</v>
      </c>
      <c r="P14" s="18">
        <v>2.159</v>
      </c>
      <c r="Q14" s="15">
        <f t="shared" si="2"/>
        <v>71.59</v>
      </c>
      <c r="R14" s="18">
        <v>70</v>
      </c>
      <c r="S14" s="18">
        <v>64</v>
      </c>
      <c r="T14" s="15">
        <f t="shared" si="6"/>
        <v>67</v>
      </c>
      <c r="U14" s="15">
        <f t="shared" si="7"/>
        <v>71.1361818181818</v>
      </c>
      <c r="V14" s="18"/>
      <c r="W14" s="15"/>
      <c r="X14" s="26"/>
      <c r="Y14" s="29"/>
      <c r="Z14" s="26" t="s">
        <v>63</v>
      </c>
      <c r="AA14" s="26">
        <v>2.285</v>
      </c>
      <c r="AB14" s="30" t="s">
        <v>64</v>
      </c>
      <c r="AC14" s="26">
        <v>0</v>
      </c>
      <c r="AD14" s="31">
        <v>30</v>
      </c>
      <c r="AE14" s="30">
        <v>15</v>
      </c>
      <c r="AF14" s="31">
        <v>1</v>
      </c>
      <c r="AG14" s="18">
        <f t="shared" si="5"/>
        <v>1</v>
      </c>
      <c r="AH14" s="18"/>
      <c r="AI14" s="18"/>
      <c r="AJ14" s="15">
        <f t="shared" si="8"/>
        <v>1</v>
      </c>
      <c r="AK14" s="18" t="s">
        <v>65</v>
      </c>
      <c r="AL14" s="18">
        <v>0.4</v>
      </c>
      <c r="AM14" s="18" t="s">
        <v>66</v>
      </c>
      <c r="AN14" s="18">
        <v>0.5</v>
      </c>
      <c r="AO14" s="15">
        <f t="shared" si="3"/>
        <v>0.9</v>
      </c>
      <c r="AP14" s="15">
        <f t="shared" si="4"/>
        <v>75.3211818181818</v>
      </c>
    </row>
    <row r="15" ht="43.2" spans="1:42">
      <c r="A15" s="13">
        <v>201706061725</v>
      </c>
      <c r="B15" s="14" t="s">
        <v>67</v>
      </c>
      <c r="C15" s="15">
        <v>58.42</v>
      </c>
      <c r="D15" s="16" t="s">
        <v>40</v>
      </c>
      <c r="E15" s="16" t="s">
        <v>40</v>
      </c>
      <c r="F15" s="17">
        <v>8</v>
      </c>
      <c r="G15" s="15">
        <v>8.16969696969697</v>
      </c>
      <c r="H15" s="18"/>
      <c r="I15" s="15">
        <v>8.16969696969697</v>
      </c>
      <c r="J15" s="18"/>
      <c r="K15" s="15"/>
      <c r="L15" s="22"/>
      <c r="M15" s="18"/>
      <c r="N15" s="15">
        <f t="shared" si="0"/>
        <v>16.169696969697</v>
      </c>
      <c r="O15" s="15">
        <f t="shared" si="1"/>
        <v>74.589696969697</v>
      </c>
      <c r="P15" s="18">
        <v>3.09</v>
      </c>
      <c r="Q15" s="15">
        <f t="shared" si="2"/>
        <v>80.9</v>
      </c>
      <c r="R15" s="18">
        <v>84</v>
      </c>
      <c r="S15" s="18">
        <v>73</v>
      </c>
      <c r="T15" s="15">
        <f t="shared" si="6"/>
        <v>78.5</v>
      </c>
      <c r="U15" s="15">
        <f t="shared" si="7"/>
        <v>78.7669090909091</v>
      </c>
      <c r="V15" s="18"/>
      <c r="W15" s="15"/>
      <c r="X15" s="26" t="s">
        <v>45</v>
      </c>
      <c r="Y15" s="29">
        <v>0.6</v>
      </c>
      <c r="Z15" s="26" t="s">
        <v>68</v>
      </c>
      <c r="AA15" s="26">
        <v>2.502</v>
      </c>
      <c r="AB15" s="30">
        <v>78.5</v>
      </c>
      <c r="AC15" s="26">
        <v>1.5</v>
      </c>
      <c r="AD15" s="31">
        <v>40</v>
      </c>
      <c r="AE15" s="30">
        <v>40</v>
      </c>
      <c r="AF15" s="31">
        <v>4</v>
      </c>
      <c r="AG15" s="18">
        <f t="shared" si="5"/>
        <v>5.5</v>
      </c>
      <c r="AH15" s="18"/>
      <c r="AI15" s="18"/>
      <c r="AJ15" s="15">
        <f t="shared" si="8"/>
        <v>5.5</v>
      </c>
      <c r="AK15" s="18" t="s">
        <v>69</v>
      </c>
      <c r="AL15" s="18">
        <v>0.6</v>
      </c>
      <c r="AM15" s="18" t="s">
        <v>70</v>
      </c>
      <c r="AN15" s="18">
        <v>1.5</v>
      </c>
      <c r="AO15" s="15">
        <f t="shared" si="3"/>
        <v>2.1</v>
      </c>
      <c r="AP15" s="15">
        <f t="shared" si="4"/>
        <v>89.4689090909091</v>
      </c>
    </row>
    <row r="16" ht="28.8" spans="1:42">
      <c r="A16" s="13">
        <v>201706062103</v>
      </c>
      <c r="B16" s="14" t="s">
        <v>71</v>
      </c>
      <c r="C16" s="15">
        <v>56.42</v>
      </c>
      <c r="D16" s="16" t="s">
        <v>40</v>
      </c>
      <c r="E16" s="16" t="s">
        <v>40</v>
      </c>
      <c r="F16" s="17">
        <v>8</v>
      </c>
      <c r="G16" s="15">
        <v>7.4</v>
      </c>
      <c r="H16" s="18"/>
      <c r="I16" s="15">
        <v>7.4</v>
      </c>
      <c r="J16" s="18"/>
      <c r="K16" s="15"/>
      <c r="L16" s="22"/>
      <c r="M16" s="18"/>
      <c r="N16" s="15">
        <f t="shared" si="0"/>
        <v>15.4</v>
      </c>
      <c r="O16" s="15">
        <f t="shared" si="1"/>
        <v>71.82</v>
      </c>
      <c r="P16" s="18">
        <v>1.806</v>
      </c>
      <c r="Q16" s="15">
        <f t="shared" si="2"/>
        <v>68.06</v>
      </c>
      <c r="R16" s="18">
        <v>76</v>
      </c>
      <c r="S16" s="18">
        <v>78</v>
      </c>
      <c r="T16" s="15">
        <f t="shared" si="6"/>
        <v>77</v>
      </c>
      <c r="U16" s="15">
        <f t="shared" si="7"/>
        <v>70.082</v>
      </c>
      <c r="V16" s="18"/>
      <c r="W16" s="15"/>
      <c r="X16" s="26"/>
      <c r="Y16" s="29"/>
      <c r="Z16" s="26" t="s">
        <v>72</v>
      </c>
      <c r="AA16" s="26">
        <v>2.405</v>
      </c>
      <c r="AB16" s="30">
        <v>77</v>
      </c>
      <c r="AC16" s="26">
        <v>1.5</v>
      </c>
      <c r="AD16" s="31">
        <v>40</v>
      </c>
      <c r="AE16" s="30">
        <v>25</v>
      </c>
      <c r="AF16" s="31">
        <v>2.75</v>
      </c>
      <c r="AG16" s="18">
        <f t="shared" si="5"/>
        <v>4.25</v>
      </c>
      <c r="AH16" s="18" t="s">
        <v>73</v>
      </c>
      <c r="AI16" s="18">
        <v>0.4</v>
      </c>
      <c r="AJ16" s="15">
        <f t="shared" si="8"/>
        <v>4.65</v>
      </c>
      <c r="AK16" s="18" t="s">
        <v>58</v>
      </c>
      <c r="AL16" s="18">
        <v>0.4</v>
      </c>
      <c r="AM16" s="18" t="s">
        <v>58</v>
      </c>
      <c r="AN16" s="18">
        <v>0.4</v>
      </c>
      <c r="AO16" s="15">
        <f t="shared" si="3"/>
        <v>0.8</v>
      </c>
      <c r="AP16" s="15">
        <f t="shared" si="4"/>
        <v>77.937</v>
      </c>
    </row>
    <row r="17" ht="43.2" spans="1:42">
      <c r="A17" s="13">
        <v>201706062112</v>
      </c>
      <c r="B17" s="14" t="s">
        <v>74</v>
      </c>
      <c r="C17" s="15">
        <v>55.11</v>
      </c>
      <c r="D17" s="16" t="s">
        <v>40</v>
      </c>
      <c r="E17" s="16" t="s">
        <v>40</v>
      </c>
      <c r="F17" s="17">
        <v>8</v>
      </c>
      <c r="G17" s="15">
        <v>7.98181818181818</v>
      </c>
      <c r="H17" s="18"/>
      <c r="I17" s="15">
        <v>7.98181818181818</v>
      </c>
      <c r="J17" s="18"/>
      <c r="K17" s="15"/>
      <c r="L17" s="22" t="s">
        <v>75</v>
      </c>
      <c r="M17" s="18">
        <v>-0.2</v>
      </c>
      <c r="N17" s="15">
        <f t="shared" si="0"/>
        <v>15.7818181818182</v>
      </c>
      <c r="O17" s="15">
        <f t="shared" si="1"/>
        <v>70.8918181818182</v>
      </c>
      <c r="P17" s="18">
        <v>1.619</v>
      </c>
      <c r="Q17" s="15">
        <f t="shared" si="2"/>
        <v>66.19</v>
      </c>
      <c r="R17" s="18">
        <v>94</v>
      </c>
      <c r="S17" s="18">
        <v>94</v>
      </c>
      <c r="T17" s="15">
        <f t="shared" si="6"/>
        <v>94</v>
      </c>
      <c r="U17" s="15">
        <f t="shared" si="7"/>
        <v>70.3815454545455</v>
      </c>
      <c r="V17" s="18"/>
      <c r="W17" s="15"/>
      <c r="X17" s="26"/>
      <c r="Y17" s="29"/>
      <c r="Z17" s="26" t="s">
        <v>76</v>
      </c>
      <c r="AA17" s="26">
        <v>2.17</v>
      </c>
      <c r="AB17" s="30" t="s">
        <v>77</v>
      </c>
      <c r="AC17" s="26">
        <v>0</v>
      </c>
      <c r="AD17" s="31">
        <v>28</v>
      </c>
      <c r="AE17" s="30">
        <v>17</v>
      </c>
      <c r="AF17" s="31">
        <v>0.9</v>
      </c>
      <c r="AG17" s="18">
        <f t="shared" si="5"/>
        <v>0.9</v>
      </c>
      <c r="AH17" s="18"/>
      <c r="AI17" s="18"/>
      <c r="AJ17" s="15">
        <f t="shared" si="8"/>
        <v>0.9</v>
      </c>
      <c r="AK17" s="18" t="s">
        <v>78</v>
      </c>
      <c r="AL17" s="18">
        <v>0.6</v>
      </c>
      <c r="AM17" s="18" t="s">
        <v>79</v>
      </c>
      <c r="AN17" s="18">
        <v>0.4</v>
      </c>
      <c r="AO17" s="15">
        <f t="shared" si="3"/>
        <v>1</v>
      </c>
      <c r="AP17" s="15">
        <f t="shared" si="4"/>
        <v>74.4515454545455</v>
      </c>
    </row>
    <row r="18" spans="1:42">
      <c r="A18" s="13">
        <v>201706062113</v>
      </c>
      <c r="B18" s="14" t="s">
        <v>80</v>
      </c>
      <c r="C18" s="15">
        <v>55.16</v>
      </c>
      <c r="D18" s="16" t="s">
        <v>40</v>
      </c>
      <c r="E18" s="16" t="s">
        <v>40</v>
      </c>
      <c r="F18" s="17">
        <v>8</v>
      </c>
      <c r="G18" s="15">
        <v>7.98181818181818</v>
      </c>
      <c r="H18" s="18"/>
      <c r="I18" s="15">
        <v>7.98181818181818</v>
      </c>
      <c r="J18" s="18"/>
      <c r="K18" s="15"/>
      <c r="L18" s="22"/>
      <c r="M18" s="18"/>
      <c r="N18" s="15">
        <f t="shared" si="0"/>
        <v>15.9818181818182</v>
      </c>
      <c r="O18" s="15">
        <f t="shared" si="1"/>
        <v>71.1418181818182</v>
      </c>
      <c r="P18" s="18">
        <v>2.153</v>
      </c>
      <c r="Q18" s="15">
        <f t="shared" si="2"/>
        <v>71.53</v>
      </c>
      <c r="R18" s="18">
        <v>75</v>
      </c>
      <c r="S18" s="18">
        <v>87</v>
      </c>
      <c r="T18" s="15">
        <f t="shared" si="6"/>
        <v>81</v>
      </c>
      <c r="U18" s="15">
        <f t="shared" si="7"/>
        <v>72.3605454545454</v>
      </c>
      <c r="V18" s="18"/>
      <c r="W18" s="15"/>
      <c r="X18" s="26"/>
      <c r="Y18" s="29"/>
      <c r="Z18" s="26"/>
      <c r="AA18" s="26"/>
      <c r="AB18" s="30">
        <v>81</v>
      </c>
      <c r="AC18" s="26">
        <v>2</v>
      </c>
      <c r="AD18" s="31">
        <v>21</v>
      </c>
      <c r="AE18" s="30">
        <v>20</v>
      </c>
      <c r="AF18" s="31">
        <v>1.05</v>
      </c>
      <c r="AG18" s="18">
        <f t="shared" si="5"/>
        <v>3.05</v>
      </c>
      <c r="AH18" s="18"/>
      <c r="AI18" s="18"/>
      <c r="AJ18" s="15">
        <f t="shared" si="8"/>
        <v>3.05</v>
      </c>
      <c r="AK18" s="18" t="s">
        <v>58</v>
      </c>
      <c r="AL18" s="18">
        <v>0.4</v>
      </c>
      <c r="AM18" s="18" t="s">
        <v>58</v>
      </c>
      <c r="AN18" s="18">
        <v>0.4</v>
      </c>
      <c r="AO18" s="15">
        <f t="shared" si="3"/>
        <v>0.8</v>
      </c>
      <c r="AP18" s="15">
        <f t="shared" si="4"/>
        <v>76.2105454545454</v>
      </c>
    </row>
    <row r="19" ht="28.8" spans="1:42">
      <c r="A19" s="13">
        <v>201706062118</v>
      </c>
      <c r="B19" s="14" t="s">
        <v>81</v>
      </c>
      <c r="C19" s="15">
        <v>53.94</v>
      </c>
      <c r="D19" s="16" t="s">
        <v>40</v>
      </c>
      <c r="E19" s="16" t="s">
        <v>40</v>
      </c>
      <c r="F19" s="17">
        <v>8</v>
      </c>
      <c r="G19" s="15">
        <v>7.93484848484848</v>
      </c>
      <c r="H19" s="18"/>
      <c r="I19" s="15">
        <v>7.93484848484848</v>
      </c>
      <c r="J19" s="18"/>
      <c r="K19" s="15"/>
      <c r="L19" s="22" t="s">
        <v>82</v>
      </c>
      <c r="M19" s="18">
        <v>-0.4</v>
      </c>
      <c r="N19" s="15">
        <f t="shared" si="0"/>
        <v>15.5348484848485</v>
      </c>
      <c r="O19" s="15">
        <f t="shared" si="1"/>
        <v>69.4748484848485</v>
      </c>
      <c r="P19" s="18">
        <v>1.104</v>
      </c>
      <c r="Q19" s="15">
        <f t="shared" si="2"/>
        <v>61.04</v>
      </c>
      <c r="R19" s="18">
        <v>78</v>
      </c>
      <c r="S19" s="18">
        <v>80</v>
      </c>
      <c r="T19" s="15">
        <f t="shared" si="6"/>
        <v>79</v>
      </c>
      <c r="U19" s="15">
        <f t="shared" si="7"/>
        <v>65.3664545454545</v>
      </c>
      <c r="V19" s="18"/>
      <c r="W19" s="15"/>
      <c r="X19" s="26"/>
      <c r="Y19" s="29"/>
      <c r="Z19" s="26"/>
      <c r="AA19" s="26"/>
      <c r="AB19" s="30">
        <v>79</v>
      </c>
      <c r="AC19" s="26">
        <v>1.5</v>
      </c>
      <c r="AD19" s="31">
        <v>23</v>
      </c>
      <c r="AE19" s="30">
        <v>20</v>
      </c>
      <c r="AF19" s="31">
        <v>1.15</v>
      </c>
      <c r="AG19" s="18">
        <f t="shared" si="5"/>
        <v>2.65</v>
      </c>
      <c r="AH19" s="18"/>
      <c r="AI19" s="18"/>
      <c r="AJ19" s="15">
        <f t="shared" si="8"/>
        <v>2.65</v>
      </c>
      <c r="AK19" s="18"/>
      <c r="AL19" s="18"/>
      <c r="AM19" s="18"/>
      <c r="AN19" s="18"/>
      <c r="AO19" s="15">
        <f t="shared" si="3"/>
        <v>0</v>
      </c>
      <c r="AP19" s="15">
        <f t="shared" si="4"/>
        <v>68.0164545454545</v>
      </c>
    </row>
    <row r="20" spans="1:42">
      <c r="A20" s="13">
        <v>201706062122</v>
      </c>
      <c r="B20" s="14" t="s">
        <v>83</v>
      </c>
      <c r="C20" s="15">
        <v>55.47</v>
      </c>
      <c r="D20" s="16" t="s">
        <v>40</v>
      </c>
      <c r="E20" s="16" t="s">
        <v>40</v>
      </c>
      <c r="F20" s="17">
        <v>8</v>
      </c>
      <c r="G20" s="15">
        <v>7.96212121212121</v>
      </c>
      <c r="H20" s="18"/>
      <c r="I20" s="15">
        <v>7.96212121212121</v>
      </c>
      <c r="J20" s="18"/>
      <c r="K20" s="15"/>
      <c r="L20" s="22"/>
      <c r="M20" s="18"/>
      <c r="N20" s="15">
        <f t="shared" si="0"/>
        <v>15.9621212121212</v>
      </c>
      <c r="O20" s="15">
        <f t="shared" si="1"/>
        <v>71.4321212121212</v>
      </c>
      <c r="P20" s="18">
        <v>2.661</v>
      </c>
      <c r="Q20" s="15">
        <f t="shared" si="2"/>
        <v>76.61</v>
      </c>
      <c r="R20" s="18">
        <v>65</v>
      </c>
      <c r="S20" s="18">
        <v>65</v>
      </c>
      <c r="T20" s="15">
        <f t="shared" si="6"/>
        <v>65</v>
      </c>
      <c r="U20" s="15">
        <f t="shared" si="7"/>
        <v>73.8956363636364</v>
      </c>
      <c r="V20" s="18"/>
      <c r="W20" s="15"/>
      <c r="X20" s="26"/>
      <c r="Y20" s="29"/>
      <c r="Z20" s="26" t="s">
        <v>84</v>
      </c>
      <c r="AA20" s="26">
        <v>2.26</v>
      </c>
      <c r="AB20" s="30">
        <v>65</v>
      </c>
      <c r="AC20" s="26">
        <v>1</v>
      </c>
      <c r="AD20" s="31">
        <v>22</v>
      </c>
      <c r="AE20" s="30">
        <v>20</v>
      </c>
      <c r="AF20" s="31">
        <v>1.1</v>
      </c>
      <c r="AG20" s="18">
        <f t="shared" si="5"/>
        <v>2.1</v>
      </c>
      <c r="AH20" s="18"/>
      <c r="AI20" s="18"/>
      <c r="AJ20" s="15">
        <f t="shared" si="8"/>
        <v>2.1</v>
      </c>
      <c r="AK20" s="18"/>
      <c r="AL20" s="18"/>
      <c r="AM20" s="18"/>
      <c r="AN20" s="18"/>
      <c r="AO20" s="15">
        <f t="shared" si="3"/>
        <v>0</v>
      </c>
      <c r="AP20" s="15">
        <f t="shared" si="4"/>
        <v>78.2556363636364</v>
      </c>
    </row>
    <row r="21" spans="1:42">
      <c r="A21" s="13">
        <v>201706062125</v>
      </c>
      <c r="B21" s="14" t="s">
        <v>85</v>
      </c>
      <c r="C21" s="15">
        <v>55.84</v>
      </c>
      <c r="D21" s="16" t="s">
        <v>40</v>
      </c>
      <c r="E21" s="16" t="s">
        <v>40</v>
      </c>
      <c r="F21" s="17">
        <v>8</v>
      </c>
      <c r="G21" s="3">
        <v>7.4</v>
      </c>
      <c r="H21" s="18"/>
      <c r="I21" s="3">
        <v>7.4</v>
      </c>
      <c r="J21" s="18"/>
      <c r="K21" s="15"/>
      <c r="L21" s="22"/>
      <c r="M21" s="18"/>
      <c r="N21" s="15">
        <f t="shared" si="0"/>
        <v>15.4</v>
      </c>
      <c r="O21" s="15">
        <f t="shared" si="1"/>
        <v>71.24</v>
      </c>
      <c r="P21" s="18">
        <v>3.104</v>
      </c>
      <c r="Q21" s="15">
        <f t="shared" si="2"/>
        <v>81.04</v>
      </c>
      <c r="R21" s="18">
        <v>87</v>
      </c>
      <c r="S21" s="18">
        <v>78</v>
      </c>
      <c r="T21" s="15">
        <f t="shared" si="6"/>
        <v>82.5</v>
      </c>
      <c r="U21" s="15">
        <f t="shared" si="7"/>
        <v>78.246</v>
      </c>
      <c r="V21" s="18"/>
      <c r="W21" s="15"/>
      <c r="X21" s="26"/>
      <c r="Y21" s="29"/>
      <c r="Z21" s="26" t="s">
        <v>86</v>
      </c>
      <c r="AA21" s="26">
        <v>2.545</v>
      </c>
      <c r="AB21" s="30">
        <v>82.5</v>
      </c>
      <c r="AC21" s="26">
        <v>2</v>
      </c>
      <c r="AD21" s="31">
        <v>40</v>
      </c>
      <c r="AE21" s="30">
        <v>33</v>
      </c>
      <c r="AF21" s="31">
        <v>3.25</v>
      </c>
      <c r="AG21" s="18">
        <f t="shared" si="5"/>
        <v>5.25</v>
      </c>
      <c r="AH21" s="18"/>
      <c r="AI21" s="18"/>
      <c r="AJ21" s="15">
        <f t="shared" si="8"/>
        <v>5.25</v>
      </c>
      <c r="AK21" s="18"/>
      <c r="AL21" s="18"/>
      <c r="AM21" s="18"/>
      <c r="AN21" s="18"/>
      <c r="AO21" s="15">
        <f t="shared" si="3"/>
        <v>0</v>
      </c>
      <c r="AP21" s="15">
        <f t="shared" si="4"/>
        <v>86.041</v>
      </c>
    </row>
    <row r="22" ht="43.2" spans="1:42">
      <c r="A22" s="13">
        <v>201706062126</v>
      </c>
      <c r="B22" s="14" t="s">
        <v>87</v>
      </c>
      <c r="C22" s="15">
        <v>58.94</v>
      </c>
      <c r="D22" s="16" t="s">
        <v>40</v>
      </c>
      <c r="E22" s="16" t="s">
        <v>40</v>
      </c>
      <c r="F22" s="17">
        <v>8</v>
      </c>
      <c r="G22" s="15">
        <v>7.4</v>
      </c>
      <c r="H22" s="18"/>
      <c r="I22" s="15">
        <v>7.4</v>
      </c>
      <c r="J22" s="18"/>
      <c r="K22" s="15"/>
      <c r="L22" s="22"/>
      <c r="M22" s="18"/>
      <c r="N22" s="15">
        <f t="shared" si="0"/>
        <v>15.4</v>
      </c>
      <c r="O22" s="15">
        <f t="shared" si="1"/>
        <v>74.34</v>
      </c>
      <c r="P22" s="18">
        <v>3.443</v>
      </c>
      <c r="Q22" s="15">
        <f t="shared" si="2"/>
        <v>84.43</v>
      </c>
      <c r="R22" s="18">
        <v>87</v>
      </c>
      <c r="S22" s="18">
        <v>84</v>
      </c>
      <c r="T22" s="15">
        <f t="shared" si="6"/>
        <v>85.5</v>
      </c>
      <c r="U22" s="15">
        <f t="shared" si="7"/>
        <v>81.51</v>
      </c>
      <c r="V22" s="18"/>
      <c r="W22" s="15"/>
      <c r="X22" s="26" t="s">
        <v>88</v>
      </c>
      <c r="Y22" s="29">
        <v>1.6</v>
      </c>
      <c r="Z22" s="26" t="s">
        <v>89</v>
      </c>
      <c r="AA22" s="26">
        <v>2.505</v>
      </c>
      <c r="AB22" s="30">
        <v>85.5</v>
      </c>
      <c r="AC22" s="26">
        <v>2</v>
      </c>
      <c r="AD22" s="31">
        <v>31</v>
      </c>
      <c r="AE22" s="30">
        <v>30</v>
      </c>
      <c r="AF22" s="31">
        <v>2.05</v>
      </c>
      <c r="AG22" s="18">
        <f t="shared" si="5"/>
        <v>4.05</v>
      </c>
      <c r="AH22" s="18"/>
      <c r="AI22" s="18"/>
      <c r="AJ22" s="15">
        <f t="shared" si="8"/>
        <v>4.05</v>
      </c>
      <c r="AK22" s="18" t="s">
        <v>90</v>
      </c>
      <c r="AL22" s="18">
        <v>0.4</v>
      </c>
      <c r="AM22" s="18" t="s">
        <v>91</v>
      </c>
      <c r="AN22" s="18">
        <v>0.5</v>
      </c>
      <c r="AO22" s="15">
        <f t="shared" si="3"/>
        <v>0.9</v>
      </c>
      <c r="AP22" s="15">
        <f t="shared" si="4"/>
        <v>90.565</v>
      </c>
    </row>
    <row r="23" ht="43.2" spans="1:42">
      <c r="A23" s="13">
        <v>201706062127</v>
      </c>
      <c r="B23" s="14" t="s">
        <v>92</v>
      </c>
      <c r="C23" s="15">
        <v>56.63</v>
      </c>
      <c r="D23" s="16" t="s">
        <v>40</v>
      </c>
      <c r="E23" s="16" t="s">
        <v>40</v>
      </c>
      <c r="F23" s="17">
        <v>8</v>
      </c>
      <c r="G23" s="15">
        <v>7.4</v>
      </c>
      <c r="H23" s="18"/>
      <c r="I23" s="15">
        <v>7.4</v>
      </c>
      <c r="J23" s="18"/>
      <c r="K23" s="15"/>
      <c r="L23" s="22"/>
      <c r="M23" s="18"/>
      <c r="N23" s="15">
        <f t="shared" si="0"/>
        <v>15.4</v>
      </c>
      <c r="O23" s="15">
        <f t="shared" si="1"/>
        <v>72.03</v>
      </c>
      <c r="P23" s="18">
        <v>3.153</v>
      </c>
      <c r="Q23" s="15">
        <f t="shared" si="2"/>
        <v>81.53</v>
      </c>
      <c r="R23" s="18">
        <v>94</v>
      </c>
      <c r="S23" s="18">
        <v>79</v>
      </c>
      <c r="T23" s="15">
        <f t="shared" si="6"/>
        <v>86.5</v>
      </c>
      <c r="U23" s="15">
        <f t="shared" si="7"/>
        <v>79.177</v>
      </c>
      <c r="V23" s="18"/>
      <c r="W23" s="15"/>
      <c r="X23" s="26"/>
      <c r="Y23" s="29"/>
      <c r="Z23" s="26" t="s">
        <v>93</v>
      </c>
      <c r="AA23" s="26">
        <v>2.88</v>
      </c>
      <c r="AB23" s="30">
        <v>86.5</v>
      </c>
      <c r="AC23" s="26">
        <v>2</v>
      </c>
      <c r="AD23" s="31">
        <v>40</v>
      </c>
      <c r="AE23" s="30">
        <v>28</v>
      </c>
      <c r="AF23" s="31">
        <v>2.9</v>
      </c>
      <c r="AG23" s="18">
        <f t="shared" si="5"/>
        <v>4.9</v>
      </c>
      <c r="AH23" s="18"/>
      <c r="AI23" s="18"/>
      <c r="AJ23" s="15">
        <f t="shared" si="8"/>
        <v>4.9</v>
      </c>
      <c r="AK23" s="18" t="s">
        <v>94</v>
      </c>
      <c r="AL23" s="18">
        <v>1</v>
      </c>
      <c r="AM23" s="18" t="s">
        <v>95</v>
      </c>
      <c r="AN23" s="18">
        <v>1</v>
      </c>
      <c r="AO23" s="15">
        <f t="shared" si="3"/>
        <v>2</v>
      </c>
      <c r="AP23" s="15">
        <f t="shared" si="4"/>
        <v>88.957</v>
      </c>
    </row>
    <row r="24" ht="43.2" spans="1:42">
      <c r="A24" s="13">
        <v>201706062128</v>
      </c>
      <c r="B24" s="14" t="s">
        <v>96</v>
      </c>
      <c r="C24" s="15">
        <v>56.68</v>
      </c>
      <c r="D24" s="16" t="s">
        <v>40</v>
      </c>
      <c r="E24" s="16" t="s">
        <v>40</v>
      </c>
      <c r="F24" s="17">
        <v>8</v>
      </c>
      <c r="G24" s="15">
        <v>7.4</v>
      </c>
      <c r="H24" s="18"/>
      <c r="I24" s="15">
        <v>7.4</v>
      </c>
      <c r="J24" s="18"/>
      <c r="K24" s="15"/>
      <c r="L24" s="22"/>
      <c r="M24" s="18"/>
      <c r="N24" s="15">
        <f t="shared" si="0"/>
        <v>15.4</v>
      </c>
      <c r="O24" s="15">
        <f t="shared" si="1"/>
        <v>72.08</v>
      </c>
      <c r="P24" s="18">
        <v>3.375</v>
      </c>
      <c r="Q24" s="15">
        <f t="shared" si="2"/>
        <v>83.75</v>
      </c>
      <c r="R24" s="18">
        <v>93</v>
      </c>
      <c r="S24" s="18">
        <v>83</v>
      </c>
      <c r="T24" s="15">
        <f t="shared" si="6"/>
        <v>88</v>
      </c>
      <c r="U24" s="15">
        <f t="shared" si="7"/>
        <v>80.674</v>
      </c>
      <c r="V24" s="18"/>
      <c r="W24" s="15"/>
      <c r="X24" s="26" t="s">
        <v>97</v>
      </c>
      <c r="Y24" s="29">
        <v>2.2</v>
      </c>
      <c r="Z24" s="26" t="s">
        <v>98</v>
      </c>
      <c r="AA24" s="26">
        <v>2.545</v>
      </c>
      <c r="AB24" s="30">
        <v>88</v>
      </c>
      <c r="AC24" s="26">
        <v>2</v>
      </c>
      <c r="AD24" s="31">
        <v>40</v>
      </c>
      <c r="AE24" s="30">
        <v>28</v>
      </c>
      <c r="AF24" s="31">
        <v>2.9</v>
      </c>
      <c r="AG24" s="18">
        <f t="shared" si="5"/>
        <v>4.9</v>
      </c>
      <c r="AH24" s="18"/>
      <c r="AI24" s="18"/>
      <c r="AJ24" s="15">
        <f t="shared" si="8"/>
        <v>4.9</v>
      </c>
      <c r="AK24" s="18" t="s">
        <v>99</v>
      </c>
      <c r="AL24" s="18">
        <v>0.6</v>
      </c>
      <c r="AM24" s="18" t="s">
        <v>100</v>
      </c>
      <c r="AN24" s="18">
        <v>1.5</v>
      </c>
      <c r="AO24" s="15">
        <f t="shared" si="3"/>
        <v>2.1</v>
      </c>
      <c r="AP24" s="15">
        <f t="shared" si="4"/>
        <v>92.419</v>
      </c>
    </row>
    <row r="25" spans="1:42">
      <c r="A25" s="13">
        <v>201706062401</v>
      </c>
      <c r="B25" s="14" t="s">
        <v>101</v>
      </c>
      <c r="C25" s="19"/>
      <c r="D25" s="16" t="s">
        <v>40</v>
      </c>
      <c r="E25" s="16" t="s">
        <v>40</v>
      </c>
      <c r="F25" s="17">
        <v>8</v>
      </c>
      <c r="G25" s="20">
        <v>8.62424242424242</v>
      </c>
      <c r="H25" s="18"/>
      <c r="I25" s="20">
        <v>8.62424242424242</v>
      </c>
      <c r="J25" s="18"/>
      <c r="K25" s="15"/>
      <c r="L25" s="22"/>
      <c r="M25" s="18"/>
      <c r="N25" s="15">
        <f t="shared" si="0"/>
        <v>16.6242424242424</v>
      </c>
      <c r="O25" s="15">
        <f t="shared" si="1"/>
        <v>16.6242424242424</v>
      </c>
      <c r="P25" s="23"/>
      <c r="Q25" s="15">
        <f t="shared" si="2"/>
        <v>50</v>
      </c>
      <c r="R25" s="18">
        <v>70</v>
      </c>
      <c r="S25" s="23"/>
      <c r="T25" s="15">
        <f t="shared" si="6"/>
        <v>35</v>
      </c>
      <c r="U25" s="15">
        <f t="shared" si="7"/>
        <v>38.4872727272727</v>
      </c>
      <c r="V25" s="18"/>
      <c r="W25" s="15"/>
      <c r="X25" s="26"/>
      <c r="Y25" s="29"/>
      <c r="Z25" s="26"/>
      <c r="AA25" s="26"/>
      <c r="AB25" s="30" t="s">
        <v>43</v>
      </c>
      <c r="AC25" s="26">
        <v>0</v>
      </c>
      <c r="AD25" s="31">
        <v>0</v>
      </c>
      <c r="AE25" s="30">
        <v>0</v>
      </c>
      <c r="AF25" s="31">
        <v>0</v>
      </c>
      <c r="AG25" s="18">
        <f t="shared" si="5"/>
        <v>0</v>
      </c>
      <c r="AH25" s="18"/>
      <c r="AI25" s="18"/>
      <c r="AJ25" s="15">
        <f t="shared" si="8"/>
        <v>0</v>
      </c>
      <c r="AK25" s="18"/>
      <c r="AL25" s="18"/>
      <c r="AM25" s="18"/>
      <c r="AN25" s="18"/>
      <c r="AO25" s="15">
        <f t="shared" si="3"/>
        <v>0</v>
      </c>
      <c r="AP25" s="15">
        <f t="shared" si="4"/>
        <v>38.4872727272727</v>
      </c>
    </row>
    <row r="26" spans="1:42">
      <c r="A26" s="13">
        <v>201706062403</v>
      </c>
      <c r="B26" s="14" t="s">
        <v>102</v>
      </c>
      <c r="C26" s="15">
        <v>55.47</v>
      </c>
      <c r="D26" s="16" t="s">
        <v>40</v>
      </c>
      <c r="E26" s="16" t="s">
        <v>40</v>
      </c>
      <c r="F26" s="17">
        <v>8</v>
      </c>
      <c r="G26" s="15">
        <v>6.71818181818182</v>
      </c>
      <c r="H26" s="18"/>
      <c r="I26" s="15">
        <v>6.71818181818182</v>
      </c>
      <c r="J26" s="18"/>
      <c r="K26" s="15"/>
      <c r="L26" s="22"/>
      <c r="M26" s="18"/>
      <c r="N26" s="15">
        <f t="shared" si="0"/>
        <v>14.7181818181818</v>
      </c>
      <c r="O26" s="15">
        <f t="shared" si="1"/>
        <v>70.1881818181818</v>
      </c>
      <c r="P26" s="18">
        <v>2.259</v>
      </c>
      <c r="Q26" s="15">
        <f t="shared" si="2"/>
        <v>72.59</v>
      </c>
      <c r="R26" s="18">
        <v>67</v>
      </c>
      <c r="S26" s="18">
        <v>74</v>
      </c>
      <c r="T26" s="15">
        <f t="shared" si="6"/>
        <v>70.5</v>
      </c>
      <c r="U26" s="15">
        <f t="shared" si="7"/>
        <v>71.6604545454545</v>
      </c>
      <c r="V26" s="18"/>
      <c r="W26" s="15"/>
      <c r="X26" s="26"/>
      <c r="Y26" s="29"/>
      <c r="Z26" s="26"/>
      <c r="AA26" s="26"/>
      <c r="AB26" s="30">
        <v>70.5</v>
      </c>
      <c r="AC26" s="26">
        <v>1.5</v>
      </c>
      <c r="AD26" s="31">
        <v>32</v>
      </c>
      <c r="AE26" s="30">
        <v>20</v>
      </c>
      <c r="AF26" s="31">
        <v>1.6</v>
      </c>
      <c r="AG26" s="18">
        <f t="shared" si="5"/>
        <v>3.1</v>
      </c>
      <c r="AH26" s="18"/>
      <c r="AI26" s="18"/>
      <c r="AJ26" s="15">
        <f t="shared" si="8"/>
        <v>3.1</v>
      </c>
      <c r="AK26" s="18"/>
      <c r="AL26" s="18"/>
      <c r="AM26" s="18"/>
      <c r="AN26" s="18"/>
      <c r="AO26" s="15">
        <f t="shared" si="3"/>
        <v>0</v>
      </c>
      <c r="AP26" s="15">
        <f t="shared" si="4"/>
        <v>74.7604545454545</v>
      </c>
    </row>
    <row r="27" ht="28.8" spans="1:42">
      <c r="A27" s="13">
        <v>201706062429</v>
      </c>
      <c r="B27" s="14" t="s">
        <v>103</v>
      </c>
      <c r="C27" s="15">
        <v>53.31</v>
      </c>
      <c r="D27" s="16" t="s">
        <v>40</v>
      </c>
      <c r="E27" s="16" t="s">
        <v>40</v>
      </c>
      <c r="F27" s="17">
        <v>8</v>
      </c>
      <c r="G27" s="15">
        <v>8.1</v>
      </c>
      <c r="H27" s="18"/>
      <c r="I27" s="15">
        <v>8.1</v>
      </c>
      <c r="J27" s="18"/>
      <c r="K27" s="15"/>
      <c r="L27" s="22"/>
      <c r="M27" s="18"/>
      <c r="N27" s="15">
        <f t="shared" si="0"/>
        <v>16.1</v>
      </c>
      <c r="O27" s="15">
        <f t="shared" si="1"/>
        <v>69.41</v>
      </c>
      <c r="P27" s="18">
        <v>2.971</v>
      </c>
      <c r="Q27" s="15">
        <f t="shared" si="2"/>
        <v>79.71</v>
      </c>
      <c r="R27" s="18">
        <v>74</v>
      </c>
      <c r="S27" s="18">
        <v>68</v>
      </c>
      <c r="T27" s="15">
        <f t="shared" si="6"/>
        <v>71</v>
      </c>
      <c r="U27" s="15">
        <f t="shared" si="7"/>
        <v>75.749</v>
      </c>
      <c r="V27" s="18"/>
      <c r="W27" s="15"/>
      <c r="X27" s="26" t="s">
        <v>104</v>
      </c>
      <c r="Y27" s="29">
        <v>1</v>
      </c>
      <c r="Z27" s="26" t="s">
        <v>105</v>
      </c>
      <c r="AA27" s="26">
        <v>2.29</v>
      </c>
      <c r="AB27" s="30">
        <v>71</v>
      </c>
      <c r="AC27" s="26">
        <v>1.5</v>
      </c>
      <c r="AD27" s="31">
        <v>40</v>
      </c>
      <c r="AE27" s="30">
        <v>40</v>
      </c>
      <c r="AF27" s="31">
        <v>4</v>
      </c>
      <c r="AG27" s="18">
        <f t="shared" si="5"/>
        <v>5.5</v>
      </c>
      <c r="AH27" s="18" t="s">
        <v>73</v>
      </c>
      <c r="AI27" s="18">
        <v>0.4</v>
      </c>
      <c r="AJ27" s="15">
        <f t="shared" si="8"/>
        <v>5.9</v>
      </c>
      <c r="AK27" s="18" t="s">
        <v>58</v>
      </c>
      <c r="AL27" s="18">
        <v>0.4</v>
      </c>
      <c r="AM27" s="18" t="s">
        <v>58</v>
      </c>
      <c r="AN27" s="18">
        <v>0.4</v>
      </c>
      <c r="AO27" s="15">
        <f t="shared" si="3"/>
        <v>0.8</v>
      </c>
      <c r="AP27" s="15">
        <f t="shared" si="4"/>
        <v>85.739</v>
      </c>
    </row>
    <row r="28" ht="57.6" spans="1:42">
      <c r="A28" s="13">
        <v>201706062502</v>
      </c>
      <c r="B28" s="14" t="s">
        <v>106</v>
      </c>
      <c r="C28" s="15">
        <v>55.36</v>
      </c>
      <c r="D28" s="16" t="s">
        <v>40</v>
      </c>
      <c r="E28" s="16" t="s">
        <v>40</v>
      </c>
      <c r="F28" s="17">
        <v>8</v>
      </c>
      <c r="G28" s="15">
        <v>7.93181818181818</v>
      </c>
      <c r="H28" s="18"/>
      <c r="I28" s="15">
        <v>7.93181818181818</v>
      </c>
      <c r="J28" s="18"/>
      <c r="K28" s="15"/>
      <c r="L28" s="22" t="s">
        <v>49</v>
      </c>
      <c r="M28" s="18">
        <v>-0.2</v>
      </c>
      <c r="N28" s="15">
        <f t="shared" si="0"/>
        <v>15.7318181818182</v>
      </c>
      <c r="O28" s="15">
        <f t="shared" si="1"/>
        <v>71.0918181818182</v>
      </c>
      <c r="P28" s="18">
        <v>1.3</v>
      </c>
      <c r="Q28" s="15">
        <f t="shared" si="2"/>
        <v>63</v>
      </c>
      <c r="R28" s="18">
        <v>88</v>
      </c>
      <c r="S28" s="18">
        <v>67</v>
      </c>
      <c r="T28" s="15">
        <f t="shared" si="6"/>
        <v>77.5</v>
      </c>
      <c r="U28" s="15">
        <f t="shared" si="7"/>
        <v>66.8775454545455</v>
      </c>
      <c r="V28" s="18"/>
      <c r="W28" s="15"/>
      <c r="X28" s="26"/>
      <c r="Y28" s="29"/>
      <c r="Z28" s="26" t="s">
        <v>107</v>
      </c>
      <c r="AA28" s="26">
        <v>2.21</v>
      </c>
      <c r="AB28" s="30">
        <v>77.5</v>
      </c>
      <c r="AC28" s="26">
        <v>1.5</v>
      </c>
      <c r="AD28" s="31">
        <v>40</v>
      </c>
      <c r="AE28" s="30">
        <v>40</v>
      </c>
      <c r="AF28" s="31">
        <v>4</v>
      </c>
      <c r="AG28" s="18">
        <f t="shared" si="5"/>
        <v>5.5</v>
      </c>
      <c r="AH28" s="18" t="s">
        <v>108</v>
      </c>
      <c r="AI28" s="18">
        <v>1</v>
      </c>
      <c r="AJ28" s="15">
        <f t="shared" si="8"/>
        <v>6.5</v>
      </c>
      <c r="AK28" s="18" t="s">
        <v>109</v>
      </c>
      <c r="AL28" s="18">
        <v>0.4</v>
      </c>
      <c r="AM28" s="18" t="s">
        <v>110</v>
      </c>
      <c r="AN28" s="18">
        <v>0.5</v>
      </c>
      <c r="AO28" s="15">
        <f t="shared" si="3"/>
        <v>0.9</v>
      </c>
      <c r="AP28" s="15">
        <f t="shared" si="4"/>
        <v>76.4875454545455</v>
      </c>
    </row>
    <row r="29" ht="57.6" spans="1:42">
      <c r="A29" s="13">
        <v>201706062525</v>
      </c>
      <c r="B29" s="14" t="s">
        <v>111</v>
      </c>
      <c r="C29" s="15">
        <v>56.11</v>
      </c>
      <c r="D29" s="16" t="s">
        <v>40</v>
      </c>
      <c r="E29" s="16" t="s">
        <v>40</v>
      </c>
      <c r="F29" s="17">
        <v>8</v>
      </c>
      <c r="G29" s="15">
        <v>8.65606060606061</v>
      </c>
      <c r="H29" s="18"/>
      <c r="I29" s="15">
        <v>8.65606060606061</v>
      </c>
      <c r="J29" s="18"/>
      <c r="K29" s="15"/>
      <c r="L29" s="22" t="s">
        <v>49</v>
      </c>
      <c r="M29" s="18">
        <v>-0.2</v>
      </c>
      <c r="N29" s="15">
        <f t="shared" si="0"/>
        <v>16.4560606060606</v>
      </c>
      <c r="O29" s="15">
        <f t="shared" si="1"/>
        <v>72.5660606060606</v>
      </c>
      <c r="P29" s="18">
        <v>1.506</v>
      </c>
      <c r="Q29" s="15">
        <f t="shared" si="2"/>
        <v>65.06</v>
      </c>
      <c r="R29" s="18">
        <v>65</v>
      </c>
      <c r="S29" s="18">
        <v>70</v>
      </c>
      <c r="T29" s="15">
        <f t="shared" si="6"/>
        <v>67.5</v>
      </c>
      <c r="U29" s="15">
        <f t="shared" si="7"/>
        <v>67.5558181818182</v>
      </c>
      <c r="V29" s="18"/>
      <c r="W29" s="15"/>
      <c r="X29" s="26" t="s">
        <v>112</v>
      </c>
      <c r="Y29" s="29">
        <v>0.6</v>
      </c>
      <c r="Z29" s="26" t="s">
        <v>113</v>
      </c>
      <c r="AA29" s="26">
        <v>2.17</v>
      </c>
      <c r="AB29" s="32">
        <v>32.5</v>
      </c>
      <c r="AC29" s="26">
        <v>0</v>
      </c>
      <c r="AD29" s="31">
        <v>39</v>
      </c>
      <c r="AE29" s="30">
        <v>4</v>
      </c>
      <c r="AF29" s="31">
        <v>1.45</v>
      </c>
      <c r="AG29" s="18">
        <f t="shared" si="5"/>
        <v>1.45</v>
      </c>
      <c r="AH29" s="18" t="s">
        <v>114</v>
      </c>
      <c r="AI29" s="18">
        <v>0.8</v>
      </c>
      <c r="AJ29" s="15">
        <f t="shared" si="8"/>
        <v>2.25</v>
      </c>
      <c r="AK29" s="18" t="s">
        <v>115</v>
      </c>
      <c r="AL29" s="18">
        <v>0.4</v>
      </c>
      <c r="AM29" s="18" t="s">
        <v>115</v>
      </c>
      <c r="AN29" s="18">
        <v>0.4</v>
      </c>
      <c r="AO29" s="15">
        <f t="shared" si="3"/>
        <v>0.8</v>
      </c>
      <c r="AP29" s="15">
        <f t="shared" si="4"/>
        <v>73.3758181818182</v>
      </c>
    </row>
  </sheetData>
  <sortState ref="A5:XFC29">
    <sortCondition ref="A5:A29"/>
  </sortState>
  <mergeCells count="39">
    <mergeCell ref="C1:O1"/>
    <mergeCell ref="P1:Q1"/>
    <mergeCell ref="R1:T1"/>
    <mergeCell ref="V1:W1"/>
    <mergeCell ref="X1:Y1"/>
    <mergeCell ref="Z1:AA1"/>
    <mergeCell ref="AB1:AJ1"/>
    <mergeCell ref="AK1:AO1"/>
    <mergeCell ref="D2:N2"/>
    <mergeCell ref="D3:F3"/>
    <mergeCell ref="G3:I3"/>
    <mergeCell ref="J3:K3"/>
    <mergeCell ref="L3:M3"/>
    <mergeCell ref="A1:A4"/>
    <mergeCell ref="B1:B4"/>
    <mergeCell ref="C2:C4"/>
    <mergeCell ref="N3:N4"/>
    <mergeCell ref="O2:O4"/>
    <mergeCell ref="P2:P4"/>
    <mergeCell ref="Q2:Q4"/>
    <mergeCell ref="R2:R4"/>
    <mergeCell ref="S2:S4"/>
    <mergeCell ref="T2:T4"/>
    <mergeCell ref="U1:U4"/>
    <mergeCell ref="V2:V4"/>
    <mergeCell ref="W2:W4"/>
    <mergeCell ref="X2:X4"/>
    <mergeCell ref="Y2:Y4"/>
    <mergeCell ref="Z2:Z4"/>
    <mergeCell ref="AA2:AA4"/>
    <mergeCell ref="AJ2:AJ4"/>
    <mergeCell ref="AK2:AK4"/>
    <mergeCell ref="AL2:AL4"/>
    <mergeCell ref="AM2:AM4"/>
    <mergeCell ref="AN2:AN4"/>
    <mergeCell ref="AO2:AO4"/>
    <mergeCell ref="AP2:AP4"/>
    <mergeCell ref="AB2:AG3"/>
    <mergeCell ref="AH2:AI3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Daniel～</cp:lastModifiedBy>
  <dcterms:created xsi:type="dcterms:W3CDTF">2018-02-27T11:14:00Z</dcterms:created>
  <dcterms:modified xsi:type="dcterms:W3CDTF">2018-09-21T01:48:56Z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2052-10.1.0.7521</vt:lpwstr>
  </property>
</Properties>
</file>